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IRPO\SBIR\Solicitations\20\Appendices\"/>
    </mc:Choice>
  </mc:AlternateContent>
  <workbookProtection workbookAlgorithmName="SHA-512" workbookHashValue="AvPhbLzuwkN+fle+tvNAphdWiAACjC1KBJsGQG+iBbStJv2k08r4+Ql7Irtft2JCa7bU/5jCrjcZGZ7xy26X4g==" workbookSaltValue="YYKOBEC+Ago1QtD8P66m8g==" workbookSpinCount="100000" lockStructure="1"/>
  <bookViews>
    <workbookView xWindow="0" yWindow="0" windowWidth="23040" windowHeight="9192" tabRatio="839"/>
  </bookViews>
  <sheets>
    <sheet name="coversheet" sheetId="5" r:id="rId1"/>
    <sheet name="basic_cost_elements_A" sheetId="29" r:id="rId2"/>
    <sheet name="direct_labor_B" sheetId="6" r:id="rId3"/>
    <sheet name="materials_C" sheetId="11" r:id="rId4"/>
    <sheet name="equipment_D" sheetId="16" r:id="rId5"/>
    <sheet name="subs_consltnts_E" sheetId="17" r:id="rId6"/>
    <sheet name="travel_F" sheetId="28" r:id="rId7"/>
    <sheet name="other_G" sheetId="19" r:id="rId8"/>
    <sheet name="narrative_H" sheetId="30" r:id="rId9"/>
    <sheet name="instructions" sheetId="31" r:id="rId10"/>
  </sheets>
  <definedNames>
    <definedName name="_xlnm.Print_Area" localSheetId="0">coversheet!$A$1:$I$40</definedName>
  </definedNames>
  <calcPr calcId="162913"/>
</workbook>
</file>

<file path=xl/calcChain.xml><?xml version="1.0" encoding="utf-8"?>
<calcChain xmlns="http://schemas.openxmlformats.org/spreadsheetml/2006/main">
  <c r="E21" i="19" l="1"/>
  <c r="E19" i="17"/>
  <c r="E17" i="16"/>
  <c r="E32" i="16"/>
  <c r="E7" i="11"/>
  <c r="E8" i="11"/>
  <c r="E9" i="11"/>
  <c r="E10" i="11"/>
  <c r="E11" i="11"/>
  <c r="E12" i="11"/>
  <c r="E13" i="11"/>
  <c r="E14" i="11"/>
  <c r="E15" i="11"/>
  <c r="E16" i="11"/>
  <c r="E17" i="11"/>
  <c r="E18" i="11"/>
  <c r="E19" i="11"/>
  <c r="E20" i="11"/>
  <c r="E21" i="11"/>
  <c r="E22" i="11"/>
  <c r="E23" i="11"/>
  <c r="E24" i="11"/>
  <c r="E25" i="11"/>
  <c r="E26" i="11"/>
  <c r="E27" i="11"/>
  <c r="E28" i="11"/>
  <c r="E29" i="11"/>
  <c r="E30" i="11"/>
  <c r="C26" i="6"/>
  <c r="E6" i="6"/>
  <c r="E7" i="6"/>
  <c r="E8" i="6"/>
  <c r="E9" i="6"/>
  <c r="E10" i="6"/>
  <c r="E11" i="6"/>
  <c r="E12" i="6"/>
  <c r="E13" i="6"/>
  <c r="E14" i="6"/>
  <c r="E15" i="6"/>
  <c r="E16" i="6"/>
  <c r="E17" i="6"/>
  <c r="E18" i="6"/>
  <c r="E19" i="6"/>
  <c r="E20" i="6"/>
  <c r="E21" i="6"/>
  <c r="E22" i="6"/>
  <c r="E23" i="6"/>
  <c r="E24" i="6"/>
  <c r="E25" i="6"/>
  <c r="C10" i="28" l="1"/>
  <c r="D10" i="28"/>
  <c r="E10" i="28"/>
  <c r="B10" i="28"/>
  <c r="C19" i="28" l="1"/>
  <c r="D19" i="28"/>
  <c r="E19" i="28"/>
  <c r="C16" i="28"/>
  <c r="D16" i="28"/>
  <c r="E16" i="28"/>
  <c r="C11" i="28"/>
  <c r="D11" i="28"/>
  <c r="D20" i="28" s="1"/>
  <c r="D26" i="28" s="1"/>
  <c r="E11" i="28"/>
  <c r="E20" i="28" s="1"/>
  <c r="B11" i="28"/>
  <c r="B19" i="28"/>
  <c r="B16" i="28"/>
  <c r="B20" i="28" l="1"/>
  <c r="B26" i="28" s="1"/>
  <c r="C20" i="28"/>
  <c r="C26" i="28" s="1"/>
  <c r="E26" i="28"/>
  <c r="E28" i="28" l="1"/>
  <c r="H14" i="29" s="1"/>
  <c r="E10" i="16"/>
  <c r="E11" i="16"/>
  <c r="E12" i="16"/>
  <c r="E13" i="16"/>
  <c r="E14" i="16"/>
  <c r="E15" i="16"/>
  <c r="E16" i="16"/>
  <c r="H15" i="29" l="1"/>
  <c r="A7" i="19"/>
  <c r="A8" i="19" s="1"/>
  <c r="A9" i="19" s="1"/>
  <c r="A10" i="19" s="1"/>
  <c r="A11" i="19" s="1"/>
  <c r="A12" i="19" s="1"/>
  <c r="A13" i="19" s="1"/>
  <c r="A14" i="19" s="1"/>
  <c r="E35" i="17"/>
  <c r="E34" i="17"/>
  <c r="E33" i="17"/>
  <c r="E32" i="17"/>
  <c r="E31" i="17"/>
  <c r="E30" i="17"/>
  <c r="E29" i="17"/>
  <c r="E28" i="17"/>
  <c r="E27" i="17"/>
  <c r="E26" i="17"/>
  <c r="E25" i="17"/>
  <c r="A25" i="17"/>
  <c r="A26" i="17" s="1"/>
  <c r="A27" i="17" s="1"/>
  <c r="A28" i="17" s="1"/>
  <c r="A29" i="17" s="1"/>
  <c r="A30" i="17" s="1"/>
  <c r="A31" i="17" s="1"/>
  <c r="A32" i="17" s="1"/>
  <c r="A33" i="17" s="1"/>
  <c r="A34" i="17" s="1"/>
  <c r="A35" i="17" s="1"/>
  <c r="E24" i="17"/>
  <c r="A8" i="17"/>
  <c r="A9" i="17" s="1"/>
  <c r="A10" i="17" s="1"/>
  <c r="A11" i="17" s="1"/>
  <c r="A12" i="17" s="1"/>
  <c r="A13" i="17" s="1"/>
  <c r="A14" i="17" s="1"/>
  <c r="A15" i="17" s="1"/>
  <c r="A16" i="17" s="1"/>
  <c r="A17" i="17" s="1"/>
  <c r="A18" i="17" s="1"/>
  <c r="E31" i="16"/>
  <c r="E30" i="16"/>
  <c r="E29" i="16"/>
  <c r="E28" i="16"/>
  <c r="E27" i="16"/>
  <c r="E26" i="16"/>
  <c r="E25" i="16"/>
  <c r="E24" i="16"/>
  <c r="E23" i="16"/>
  <c r="E22" i="16"/>
  <c r="A23" i="16"/>
  <c r="A24" i="16" s="1"/>
  <c r="A25" i="16" s="1"/>
  <c r="A26" i="16" s="1"/>
  <c r="A27" i="16" s="1"/>
  <c r="A28" i="16" s="1"/>
  <c r="A29" i="16" s="1"/>
  <c r="A30" i="16" s="1"/>
  <c r="A31" i="16" s="1"/>
  <c r="E9" i="16"/>
  <c r="E8" i="16"/>
  <c r="A8" i="16"/>
  <c r="A9" i="16" s="1"/>
  <c r="E7" i="16"/>
  <c r="E6" i="11"/>
  <c r="E31" i="11"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E36" i="17" l="1"/>
  <c r="H12" i="29"/>
  <c r="A10" i="16"/>
  <c r="A11" i="16" s="1"/>
  <c r="A12" i="16" s="1"/>
  <c r="A13" i="16" s="1"/>
  <c r="A14" i="16" s="1"/>
  <c r="A15" i="16" s="1"/>
  <c r="A16" i="16" s="1"/>
  <c r="H8" i="29"/>
  <c r="H10" i="29"/>
  <c r="H11" i="29"/>
  <c r="H9" i="29"/>
  <c r="E5" i="6"/>
  <c r="E27" i="6" s="1"/>
  <c r="H7" i="29" l="1"/>
  <c r="H19" i="29" l="1"/>
  <c r="H21" i="29" s="1"/>
  <c r="H16" i="29"/>
  <c r="H23" i="29" l="1"/>
  <c r="H24" i="29" s="1"/>
  <c r="H25" i="29" s="1"/>
  <c r="H26" i="29" s="1"/>
  <c r="H13" i="29" s="1"/>
  <c r="G5" i="5" l="1"/>
  <c r="G6" i="5"/>
  <c r="G7" i="5"/>
</calcChain>
</file>

<file path=xl/sharedStrings.xml><?xml version="1.0" encoding="utf-8"?>
<sst xmlns="http://schemas.openxmlformats.org/spreadsheetml/2006/main" count="246" uniqueCount="182">
  <si>
    <t>U.S. DEPARTMENT OF TRANSPORTATION</t>
  </si>
  <si>
    <t>Name of Offeror:</t>
  </si>
  <si>
    <t>Address:</t>
  </si>
  <si>
    <t>City, State, Zip:</t>
  </si>
  <si>
    <t>Offeror's Point of Contact:</t>
  </si>
  <si>
    <t>Telephone:</t>
  </si>
  <si>
    <t>E-mail:</t>
  </si>
  <si>
    <t>DUNS No.:</t>
  </si>
  <si>
    <t>Estimated Cost</t>
  </si>
  <si>
    <t>$</t>
  </si>
  <si>
    <t>Item Description</t>
  </si>
  <si>
    <t>Unit Price</t>
  </si>
  <si>
    <t>Quantity</t>
  </si>
  <si>
    <t>Total</t>
  </si>
  <si>
    <t xml:space="preserve"> </t>
  </si>
  <si>
    <t>Total Materials (to Schedule A)</t>
  </si>
  <si>
    <t>Schedule B</t>
  </si>
  <si>
    <t>Schedule A</t>
  </si>
  <si>
    <t>Schedule D</t>
  </si>
  <si>
    <t>Total Direct Labor (from Schedule B)</t>
  </si>
  <si>
    <t>Materials (from Schedule C)</t>
  </si>
  <si>
    <t>Schedule E</t>
  </si>
  <si>
    <t>Equipment</t>
  </si>
  <si>
    <t>Total Equipment (to Schedule A)</t>
  </si>
  <si>
    <t>Schedule F</t>
  </si>
  <si>
    <t>Subcontracts</t>
  </si>
  <si>
    <t>Vendor and Description</t>
  </si>
  <si>
    <t>Amount</t>
  </si>
  <si>
    <t>Consultants</t>
  </si>
  <si>
    <t>Total Consultants (to Schedule A)</t>
  </si>
  <si>
    <t>Description</t>
  </si>
  <si>
    <t>Total Other Direct Cost (to Schedule A)</t>
  </si>
  <si>
    <t>Schedule H</t>
  </si>
  <si>
    <t>Total Subcontracts (to Schedule A)</t>
  </si>
  <si>
    <t>Hourly Rate</t>
  </si>
  <si>
    <t>Schedule G</t>
  </si>
  <si>
    <t>Materials</t>
  </si>
  <si>
    <t>Schedule C</t>
  </si>
  <si>
    <t>Subcontracts and Consultants</t>
  </si>
  <si>
    <t>Narrative Explanation of All Cost Elements</t>
  </si>
  <si>
    <t>The Offeror must complete the below fill-ins :</t>
  </si>
  <si>
    <t>A.  An agency of the U.S. Government , usually Defense Contract Audit Agency (DCAA):</t>
  </si>
  <si>
    <t>Has</t>
  </si>
  <si>
    <t>Has Not</t>
  </si>
  <si>
    <t xml:space="preserve">B.  An agency of the U.S. Government:  </t>
  </si>
  <si>
    <t>C.  Federal Government property:</t>
  </si>
  <si>
    <t>Is</t>
  </si>
  <si>
    <t>Is Not</t>
  </si>
  <si>
    <t>D.  Federal Government facilities:</t>
  </si>
  <si>
    <t>Are</t>
  </si>
  <si>
    <t>Are Not</t>
  </si>
  <si>
    <t>If yes, explain:</t>
  </si>
  <si>
    <t>Title of Offeror's Point of Contact:</t>
  </si>
  <si>
    <t>SMALL BUSINESS INNOVATION RESEARCH (SBIR) PROGRAM: PHASE I</t>
  </si>
  <si>
    <t>CONTRACT PRICING WORKSHEET COVERSHEET</t>
  </si>
  <si>
    <t>Total Offer Amount</t>
  </si>
  <si>
    <t>performed a review of your accounting system.  If one has, then submit a copy of the audit report with your offer.</t>
  </si>
  <si>
    <t>performed an audit of your indirect rates in accordance with the FAR Part 31 .  If one has, then submit a copy of the audit or any correspondence related to the audit with your offer.</t>
  </si>
  <si>
    <t xml:space="preserve">required in the performance of this offer. </t>
  </si>
  <si>
    <t xml:space="preserve">required in the performance of this offer.  </t>
  </si>
  <si>
    <t>Cost Summary</t>
  </si>
  <si>
    <t xml:space="preserve">Name of Offeror:  </t>
  </si>
  <si>
    <t>Travel</t>
  </si>
  <si>
    <t>If yes, identify the property:</t>
  </si>
  <si>
    <t>Tax Identification No., if available:</t>
  </si>
  <si>
    <t>Topic No.:</t>
  </si>
  <si>
    <t>Direct Labor</t>
  </si>
  <si>
    <t>Total Labor Hours</t>
  </si>
  <si>
    <t>Total Direct Labor (to Schedule A)</t>
  </si>
  <si>
    <t>Rate (%)</t>
  </si>
  <si>
    <t>Other Direct Costs</t>
  </si>
  <si>
    <t xml:space="preserve">Provide a written explanation for ALL cost elements, referencing any attachments, or enter N/A if no costs are proposed. </t>
  </si>
  <si>
    <t>Purpose</t>
  </si>
  <si>
    <t>Employee (if known)</t>
  </si>
  <si>
    <t>Labor Category/Title</t>
  </si>
  <si>
    <t>Hours</t>
  </si>
  <si>
    <t>Rate</t>
  </si>
  <si>
    <t>Total Labor</t>
  </si>
  <si>
    <r>
      <t xml:space="preserve">Profit  </t>
    </r>
    <r>
      <rPr>
        <b/>
        <sz val="9"/>
        <color theme="1"/>
        <rFont val="Calibri"/>
        <family val="2"/>
        <scheme val="minor"/>
      </rPr>
      <t>(Rate (%))</t>
    </r>
  </si>
  <si>
    <t>Profit</t>
  </si>
  <si>
    <t>Item Description and Purpose</t>
  </si>
  <si>
    <t>To:</t>
  </si>
  <si>
    <t>From:</t>
  </si>
  <si>
    <t># Travelers</t>
  </si>
  <si>
    <t># Days</t>
  </si>
  <si>
    <t># Nights</t>
  </si>
  <si>
    <t>Trip Total</t>
  </si>
  <si>
    <t>Trip:</t>
  </si>
  <si>
    <t>Total Travel (to Schedule A)</t>
  </si>
  <si>
    <t>Rental Car (total)</t>
  </si>
  <si>
    <t>Other (description):</t>
  </si>
  <si>
    <t>Per Diem Total</t>
  </si>
  <si>
    <t>Transportation Total</t>
  </si>
  <si>
    <t>Per Diem Lodging
(per person)</t>
  </si>
  <si>
    <t>Local Travel Mileage
(total)</t>
  </si>
  <si>
    <t># Travel Days</t>
  </si>
  <si>
    <t>Per Diem M&amp;IE
(per person)</t>
  </si>
  <si>
    <t>Airfare/Rail
(per person)</t>
  </si>
  <si>
    <t>Indirect Rates:</t>
  </si>
  <si>
    <t>allocated on: labor</t>
  </si>
  <si>
    <t>allocated on: labor and fringe benefits</t>
  </si>
  <si>
    <r>
      <t>Fringe Benefits</t>
    </r>
    <r>
      <rPr>
        <b/>
        <sz val="11"/>
        <color rgb="FFFF0000"/>
        <rFont val="Calibri"/>
        <family val="2"/>
        <scheme val="minor"/>
      </rPr>
      <t>*</t>
    </r>
  </si>
  <si>
    <r>
      <t>Labor Overhead</t>
    </r>
    <r>
      <rPr>
        <b/>
        <sz val="11"/>
        <color rgb="FFFF0000"/>
        <rFont val="Calibri"/>
        <family val="2"/>
        <scheme val="minor"/>
      </rPr>
      <t>*</t>
    </r>
  </si>
  <si>
    <r>
      <t>General and Administrative Expense</t>
    </r>
    <r>
      <rPr>
        <b/>
        <sz val="11"/>
        <color rgb="FFFF0000"/>
        <rFont val="Calibri"/>
        <family val="2"/>
        <scheme val="minor"/>
      </rPr>
      <t>*</t>
    </r>
  </si>
  <si>
    <t>Travel Day (75%) Per Diem (per person)</t>
  </si>
  <si>
    <t>Taxi/Rideshare (total)</t>
  </si>
  <si>
    <t>Special Test Equipment/Special Tooling</t>
  </si>
  <si>
    <t>Special Test Equipment/Special Tooling and Equipment</t>
  </si>
  <si>
    <t>Total Special Test Equipment/Special Tooling (to Schedule A)</t>
  </si>
  <si>
    <t>Equipment (from Schedule D)</t>
  </si>
  <si>
    <t>Special Test Equipment/Special Tooling (from Schedule D)</t>
  </si>
  <si>
    <t>Subcontracts (from Schedule E)</t>
  </si>
  <si>
    <t>Consultants (from Schedule E)</t>
  </si>
  <si>
    <r>
      <t xml:space="preserve">Percentage Effort Performed by Subcontractors and Consultants (lines 5 and 6 over line 15). </t>
    </r>
    <r>
      <rPr>
        <sz val="11"/>
        <color theme="1"/>
        <rFont val="Calibri"/>
        <family val="2"/>
        <scheme val="minor"/>
      </rPr>
      <t>This value must be 33.33% or less.</t>
    </r>
  </si>
  <si>
    <t>Travel (from Schedule F)</t>
  </si>
  <si>
    <t>Other Direct Costs (from Schedule G)</t>
  </si>
  <si>
    <t>Total Direct Costs (lines 1 to 8)</t>
  </si>
  <si>
    <t>Total Estimated Cost (lines 9 to 12)</t>
  </si>
  <si>
    <t>Total Firm Fixed Price (lines 13 and 14)</t>
  </si>
  <si>
    <t>* The indirect rates and formulas contained here represent typical calculations, however, please complete using your firm's standard business practices. If your firm does not apply indirect rates per the formulas, or you do not use these indirect rates, you may manipulate the grayed cells in the spreadsheet or leave blank. Describe in the Narrative (Schedule H) any adjustments made.</t>
  </si>
  <si>
    <r>
      <rPr>
        <i/>
        <sz val="10"/>
        <color theme="1"/>
        <rFont val="Calibri"/>
        <family val="2"/>
        <scheme val="minor"/>
      </rPr>
      <t>“Special test equipment”</t>
    </r>
    <r>
      <rPr>
        <sz val="10"/>
        <color theme="1"/>
        <rFont val="Calibri"/>
        <family val="2"/>
        <scheme val="minor"/>
      </rPr>
      <t xml:space="preserve"> means either single or multipurpose integrated test units engineered, designed, fabricated, or modified to accomplish special purpose testing in performing a contract. It consists of items or assemblies of equipment including foundations and similar improvements necessary for installing special test equipment, and standard or general purpose items or components that are interconnected and interdependent so as to become a new functional entity for special testing purposes. (FAR 2.101).
</t>
    </r>
    <r>
      <rPr>
        <i/>
        <sz val="10"/>
        <color theme="1"/>
        <rFont val="Calibri"/>
        <family val="2"/>
        <scheme val="minor"/>
      </rPr>
      <t>“Special tooling”</t>
    </r>
    <r>
      <rPr>
        <sz val="10"/>
        <color theme="1"/>
        <rFont val="Calibri"/>
        <family val="2"/>
        <scheme val="minor"/>
      </rPr>
      <t xml:space="preserve"> means jigs, dies, fixtures, molds, patterns, taps, gauges, and all components of these items including foundations and similar improvements necessary for installing special tooling, and which are of such a specialized nature that without substantial modification or alteration their use is limited to the development or production of particular supplies or parts thereof or to the performance of particular services. (FAR 2.101). </t>
    </r>
  </si>
  <si>
    <r>
      <rPr>
        <i/>
        <sz val="10"/>
        <color theme="1"/>
        <rFont val="Calibri"/>
        <family val="2"/>
        <scheme val="minor"/>
      </rPr>
      <t>“Equipment”</t>
    </r>
    <r>
      <rPr>
        <sz val="10"/>
        <color theme="1"/>
        <rFont val="Calibri"/>
        <family val="2"/>
        <scheme val="minor"/>
      </rPr>
      <t xml:space="preserve"> means a tangible item that is functionally complete for its intended purpose, durable, nonexpendable, and needed for the performance of a contract. Equipment is not intended for sale, and does not ordinarily lose its identity or become a component part of another article when put into use. (FAR 45.101).</t>
    </r>
  </si>
  <si>
    <r>
      <rPr>
        <i/>
        <sz val="10"/>
        <color theme="1"/>
        <rFont val="Calibri"/>
        <family val="2"/>
        <scheme val="minor"/>
      </rPr>
      <t>“Material”</t>
    </r>
    <r>
      <rPr>
        <sz val="10"/>
        <color theme="1"/>
        <rFont val="Calibri"/>
        <family val="2"/>
        <scheme val="minor"/>
      </rPr>
      <t xml:space="preserve"> means property that may be consumed or expended during the performance of a contract, component parts of a higher assembly, or items that lose their individual identity through incorporation into an end-item. (FAR 45.101).</t>
    </r>
  </si>
  <si>
    <r>
      <rPr>
        <i/>
        <sz val="10"/>
        <color theme="1"/>
        <rFont val="Calibri"/>
        <family val="2"/>
        <scheme val="minor"/>
      </rPr>
      <t>“Subcontract”</t>
    </r>
    <r>
      <rPr>
        <sz val="10"/>
        <color theme="1"/>
        <rFont val="Calibri"/>
        <family val="2"/>
        <scheme val="minor"/>
      </rPr>
      <t xml:space="preserve"> means a contract or contractual action entered into by a prime contractor or subcontractor for the purpose of obtaining supplies, materials, equipment, or services of any kind under a prime contract. (FAR 3.502-1).</t>
    </r>
  </si>
  <si>
    <r>
      <rPr>
        <sz val="11"/>
        <color theme="1"/>
        <rFont val="Calibri"/>
        <family val="2"/>
        <scheme val="minor"/>
      </rPr>
      <t>Examples include software license fees, cloud services, rental fees, shipping costs, cost of money, and royalties.</t>
    </r>
  </si>
  <si>
    <r>
      <rPr>
        <i/>
        <sz val="10"/>
        <color theme="1"/>
        <rFont val="Calibri"/>
        <family val="2"/>
        <scheme val="minor"/>
      </rPr>
      <t>"Professional and consultant services”</t>
    </r>
    <r>
      <rPr>
        <sz val="10"/>
        <color theme="1"/>
        <rFont val="Calibri"/>
        <family val="2"/>
        <scheme val="minor"/>
      </rPr>
      <t xml:space="preserve"> means those services rendered by persons who are members of a particular profession or possess a special skill and who are not officers or employees of the contractor. Professional and consultant services are generally acquired to obtain information, advice, opinions, alternatives, conclusions, recommendations, training, or direct assistance, such as studies, analyses, evaluations, liaison with Government officials, or other forms of representation. (FAR 31.205-33(a)). </t>
    </r>
  </si>
  <si>
    <t>FY2020 SBIR Phase I Appendix C: Contract Pricing Worksheet Instructions</t>
  </si>
  <si>
    <t>Overview</t>
  </si>
  <si>
    <t>Schedule A - Cost Summary</t>
  </si>
  <si>
    <t>Indirect Rates</t>
  </si>
  <si>
    <t xml:space="preserve">The Offeror is responsible for estimating the types, quantities, and prices of all resources required to perform the activities described in the statement of work. Instructions on how to submit your completed Contract Pricing Worksheet (Appendix C) are found at the end of these instructions.  </t>
  </si>
  <si>
    <t xml:space="preserve">Schedules A through G are provided in Appendix C to facilitate cost and pricing proposal preparation.  Please note:
- Schedules A through G are linked and contain formulas to facilitate preparation.
- Offeror input is required in the grayed cells on all applicable schedules.  
- No entries can be made in the white cells, which are populated from other cells or contain formulas. </t>
  </si>
  <si>
    <t xml:space="preserve">In addition to completing Schedules A-G where applicable, the Offeror must prepare a narrative in Schedule H, Narrative, describing its approach to estimating each cost element. </t>
  </si>
  <si>
    <t xml:space="preserve">Schedule A summarizes the direct costs from Schedules B through G. All direct costs from Schedules B-G automatically populate in Schedule A.  </t>
  </si>
  <si>
    <t xml:space="preserve">For Phase I, a minimum of two-thirds of the research or analytical effort, measured in total contract dollars using simple math, must be performed by the awardee (i.e., 66.7% of total contract cost must be for other than subcontractor/consultant costs). This percentage is calculated automatically in Schedule A. </t>
  </si>
  <si>
    <t>allocated on: total direct costs, fringe, and labor overhead</t>
  </si>
  <si>
    <t>Fill in your travel information in the gray cells. The white cells will be automatically calculated. Travel is allowable, however, unusual, for Phase I projects.</t>
  </si>
  <si>
    <t>The indirect rate structure embedded in the formulas under Schedule A is: 
- Fringe benefits - allocated on labor; 
- Overhead - allocated on direct labor and fringe benefits; and
- General and administrative expense (G&amp;A) - allocated on total cost input (TCI).</t>
  </si>
  <si>
    <t>An Offeror using a different indirect rate struture may edit the grayed cells as needed to align with its standard business practice.</t>
  </si>
  <si>
    <t>Please include a narrative explanation of your proposed rates in Schedule H.</t>
  </si>
  <si>
    <t>As part of Appendix C, please include the following when applicable:
- If your indirect rates have been approved by a Government agency such as the Defense Contract Audit Agency (DCAA) within the past 30 months, include the approved rate documentation with your proposal, however, if your rates have changed since that approval, please use your most current rates in your cost proposal.  If you have a Government approved accounting system determined by an agency such as DCAA, include a copy of the audit report and/or approval letter. Even if DCAA has not reviewed your indirect rates recently, if your company has an approved accounting system, it will provide additional support to your proposed rates.
- Provide your provisional and any available actual indirect rate history for the last three years. This will provide support for the rates you submit in Schedule H of Appendix C.
- Provide your company’s financial statement showing the direct and indirect costs and indirect rate calculations, if available.</t>
  </si>
  <si>
    <t>If your company does not have approved indirect rates nor an approved accounting system, you must provide detailed costs showing your companies direct and indirect costs. Include the calculations showing how you came to the indirect rates you used in the cost proposal.</t>
  </si>
  <si>
    <t xml:space="preserve">In addition, please consider the following guidelines and include this information as attachments to Appendix C when appropriate:
- The rates should be based on a full accounting year.
- If this is the company’s first year of doing business, the rate should be based on projected costs that include all of the company’s other work.
- If the company has previously performed other Government contracts, please provide the last year’s historical indirect rates.
- An Excel spreadsheet (saved as a PDF and attached to Appendix C) may be submitted to show the detailed indirect rate calculation. 
- Include what the base is for the indirect costs. (In other words, describe what the rate will be consistently applied to.)
- All direct and indirect costs must comply with the Federal Acquisitions Regulation (FAR) 31.205. The offeror must ensure that all unallowable costs as listed in the FAR are not included in any calculations. *Examples of Unallowable Costs are: advertising, alcohol, bad debts, charitable gifts/donations, entertainment, fines and penalties, interest, lobbying, federal taxes, and travel costs over government per diem rates. See FAR Subpart 31.205 for the complete list at https://www.acquisition.gov/browse/index/far.  </t>
  </si>
  <si>
    <t>Schedules C-G provide for the inclusion of many typical other direct costs, though most offers may use only a few of them. The following types of costs are accommodated: 
Schedule C – Materials 
Schedule D – Special Test Equipment/Special Tooling and Equipment
Schedule E – Subcontracts and Consultants
Schedule F – Travel
Schedule G – Other Direct Costs for any other type of direct costs an Offeror needs aside from those listed above.</t>
  </si>
  <si>
    <t xml:space="preserve">For most schedules, the Offeror enters the description, unit price, and quantity, and the worksheet calculates the total. The total is then automatically populated to the correct line on Schedule A.  </t>
  </si>
  <si>
    <t>The Offeror is responsible for estimating the quantities required.</t>
  </si>
  <si>
    <t>The Offeror shall submit documentation to support the proposed cost for each item description proposed under Schedules C, D and G. Supporting documentation consists of vendor quotes, invoices for recent purchases, internet quotes, etc.</t>
  </si>
  <si>
    <t>Schedule E – Subcontracts and Consultants</t>
  </si>
  <si>
    <t>The Offeror enters Vendor Names and Descriptions, hourly rates, and number of hours.  The Offeror shall submit documentation for each item proposed to support the proposed cost.  Supporting documentation consists of subcontract/consultant quote(s) or proposal(s).  The subcontractor/consultant quote(s)/proposal(s) must contain the proposed hourly rates and the estimated number of hours.  The Offeror shall also provide a justification in Schedule H for the proposed hourly rates and submit salary documentation (provided by the subcontractor) to support the subcontractor proposed hourly rates.</t>
  </si>
  <si>
    <t>Schedule F – Travel</t>
  </si>
  <si>
    <t>Other Resources</t>
  </si>
  <si>
    <t>- Federal Acquisition Regulation (FAR): https://www.acquisition.gov/browse/index/far
- Transportation Acquisition Regulation (TAR): https://www.transportation.gov/administrations/assistant-secretary-administration/transportation-acquisition-regulation-tar 
- In addition to the Federal Acquisition Regulation and Transportation Acquisition Regulation, the Defense Contract Audit Agency (DCAA) website (https://www.dcaa.mil/) has useful information. There are a number of useful topical areas under the Guidance and Checklists &amp; Tools tabs including the Contract Audit Manual, audit programs for various audit types, audit office locator instructions, and FAQs. The DCAA website is a valuable resource for prospective contractors.</t>
  </si>
  <si>
    <t>How to Save Appendix C as a PDF</t>
  </si>
  <si>
    <r>
      <t>Please fill out the spreadsheets as directed. </t>
    </r>
    <r>
      <rPr>
        <b/>
        <sz val="11"/>
        <color theme="1"/>
        <rFont val="Calibri"/>
        <family val="2"/>
        <scheme val="minor"/>
      </rPr>
      <t>You must save the entire workbook as a PDF.</t>
    </r>
    <r>
      <rPr>
        <sz val="11"/>
        <color theme="1"/>
        <rFont val="Calibri"/>
        <family val="2"/>
        <scheme val="minor"/>
      </rPr>
      <t> To do this, click on the Acrobat tab in the main ribbon of Excel, select "Create PDF," then choose “entire Workbook” from the Conversion Range option at the top of the popup window. If you have trouble accessing the Appendix C spreadsheet or saving it as a PDF, please contact the U.S. DOT SBIR Program Office at 617-494-2051 between the hours of 8:00 am and 5:00 pm ET.</t>
    </r>
  </si>
  <si>
    <t xml:space="preserve">The Offeror enters the number of people and unit airfare cost, and the worksheet calculates the total airfare. The Offeror then enters the per diem and number of days, and the worksheet calculates the total per diem costs (the worksheet calculates the total per diem using 75% per diem rates for travel days and 100% per diem rates for non-travel days). </t>
  </si>
  <si>
    <t xml:space="preserve">There is an Other travel expense section where the Offeror provides a description and amount of other types of the travel costs, if needed. The worksheet then calculates the total trip cost. When all trips are entered, the worksheet calculates the total travel cost, and that automatically populates the travel cost on Schedule A. </t>
  </si>
  <si>
    <t>20-XX1</t>
  </si>
  <si>
    <t>Palansky Corp.</t>
  </si>
  <si>
    <t>98 Singleton Dr.</t>
  </si>
  <si>
    <t>Holyoke, MA 02988</t>
  </si>
  <si>
    <t>Cynthia Palansky</t>
  </si>
  <si>
    <t>Principal Investigator</t>
  </si>
  <si>
    <t>123-456-7891</t>
  </si>
  <si>
    <t>cpalansky@palanskycorp.com</t>
  </si>
  <si>
    <t>X</t>
  </si>
  <si>
    <t>Engineer</t>
  </si>
  <si>
    <t>Rabin Harmond</t>
  </si>
  <si>
    <t>Sr. Engineer</t>
  </si>
  <si>
    <t>Chris Linxs</t>
  </si>
  <si>
    <t>Intern</t>
  </si>
  <si>
    <t>TBD</t>
  </si>
  <si>
    <t>Infrared Nightvision Webcam</t>
  </si>
  <si>
    <t>Best Engineering Company</t>
  </si>
  <si>
    <t>Efficient Engineering</t>
  </si>
  <si>
    <t>Dr. John Smith</t>
  </si>
  <si>
    <t>Dr. Coy Lindstron</t>
  </si>
  <si>
    <t>Holyoke, MA</t>
  </si>
  <si>
    <t>Washington, DC</t>
  </si>
  <si>
    <t>Testing</t>
  </si>
  <si>
    <t>Airport shuttle</t>
  </si>
  <si>
    <t>Metro</t>
  </si>
  <si>
    <t>Computer Usage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</si>
</sst>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_(&quot;$&quot;* #,##0_);_(&quot;$&quot;* \(#,##0\);_(&quot;$&quot;* &quot;-&quot;??_);_(@_)"/>
    <numFmt numFmtId="165" formatCode="0.000%"/>
    <numFmt numFmtId="166" formatCode="&quot;$&quot;#,##0.00"/>
  </numFmts>
  <fonts count="14" x14ac:knownFonts="1">
    <font>
      <sz val="11"/>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sz val="11"/>
      <name val="Calibri"/>
      <family val="2"/>
      <scheme val="minor"/>
    </font>
    <font>
      <sz val="12"/>
      <color theme="1"/>
      <name val="Calibri"/>
      <family val="2"/>
      <scheme val="minor"/>
    </font>
    <font>
      <sz val="11"/>
      <color rgb="FFFF0000"/>
      <name val="Calibri"/>
      <family val="2"/>
      <scheme val="minor"/>
    </font>
    <font>
      <b/>
      <sz val="11"/>
      <color rgb="FFFF0000"/>
      <name val="Calibri"/>
      <family val="2"/>
      <scheme val="minor"/>
    </font>
    <font>
      <sz val="10"/>
      <color theme="1"/>
      <name val="Calibri"/>
      <family val="2"/>
      <scheme val="minor"/>
    </font>
    <font>
      <i/>
      <sz val="10"/>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ck">
        <color auto="1"/>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231">
    <xf numFmtId="0" fontId="0" fillId="0" borderId="0" xfId="0"/>
    <xf numFmtId="164" fontId="1" fillId="0" borderId="0" xfId="1" applyNumberFormat="1" applyFont="1" applyFill="1"/>
    <xf numFmtId="0" fontId="0" fillId="0" borderId="0" xfId="0" applyAlignment="1"/>
    <xf numFmtId="0" fontId="1" fillId="0" borderId="1" xfId="0" applyFont="1" applyBorder="1"/>
    <xf numFmtId="0" fontId="1" fillId="0" borderId="0" xfId="0" applyFont="1" applyBorder="1" applyAlignment="1">
      <alignment horizontal="center"/>
    </xf>
    <xf numFmtId="0" fontId="0" fillId="0" borderId="0" xfId="0" applyBorder="1" applyAlignment="1"/>
    <xf numFmtId="164" fontId="1" fillId="0" borderId="0" xfId="1" applyNumberFormat="1" applyFont="1" applyFill="1" applyBorder="1"/>
    <xf numFmtId="0" fontId="0" fillId="0" borderId="0" xfId="0" applyBorder="1"/>
    <xf numFmtId="0" fontId="1" fillId="2" borderId="1" xfId="0" applyFont="1" applyFill="1" applyBorder="1" applyProtection="1">
      <protection locked="0"/>
    </xf>
    <xf numFmtId="44" fontId="1" fillId="2" borderId="1" xfId="1" applyFont="1" applyFill="1" applyBorder="1" applyProtection="1">
      <protection locked="0"/>
    </xf>
    <xf numFmtId="44" fontId="1" fillId="2" borderId="1" xfId="1" applyFont="1" applyFill="1" applyBorder="1" applyAlignment="1" applyProtection="1">
      <protection locked="0"/>
    </xf>
    <xf numFmtId="0" fontId="0" fillId="0" borderId="0" xfId="0"/>
    <xf numFmtId="0" fontId="0" fillId="0" borderId="0" xfId="0" applyAlignment="1">
      <alignment horizontal="center"/>
    </xf>
    <xf numFmtId="0" fontId="0" fillId="0" borderId="0" xfId="0"/>
    <xf numFmtId="0" fontId="0" fillId="0" borderId="0" xfId="0"/>
    <xf numFmtId="0" fontId="1" fillId="2" borderId="1" xfId="0" applyFont="1" applyFill="1" applyBorder="1" applyAlignment="1" applyProtection="1">
      <protection locked="0"/>
    </xf>
    <xf numFmtId="0" fontId="0" fillId="0" borderId="0" xfId="0" applyProtection="1"/>
    <xf numFmtId="164" fontId="1" fillId="0" borderId="1" xfId="1" applyNumberFormat="1" applyFont="1" applyBorder="1" applyAlignment="1" applyProtection="1">
      <alignment horizontal="right"/>
    </xf>
    <xf numFmtId="0" fontId="7" fillId="0" borderId="0" xfId="0" applyFont="1" applyProtection="1"/>
    <xf numFmtId="0" fontId="1" fillId="0" borderId="0" xfId="0" applyFont="1" applyFill="1" applyBorder="1" applyAlignment="1" applyProtection="1">
      <alignment horizontal="left"/>
    </xf>
    <xf numFmtId="0" fontId="1" fillId="0" borderId="1" xfId="0" applyFont="1" applyBorder="1" applyProtection="1"/>
    <xf numFmtId="0" fontId="0" fillId="0" borderId="1" xfId="0" applyBorder="1" applyProtection="1"/>
    <xf numFmtId="0" fontId="0" fillId="0" borderId="0" xfId="0" applyBorder="1" applyProtection="1"/>
    <xf numFmtId="0" fontId="1" fillId="3" borderId="1" xfId="0" applyFont="1" applyFill="1" applyBorder="1" applyAlignment="1" applyProtection="1">
      <alignment wrapText="1"/>
    </xf>
    <xf numFmtId="0" fontId="1" fillId="3" borderId="1" xfId="0" applyFont="1" applyFill="1" applyBorder="1" applyProtection="1"/>
    <xf numFmtId="44" fontId="1" fillId="3" borderId="1" xfId="1" applyFont="1" applyFill="1" applyBorder="1" applyProtection="1"/>
    <xf numFmtId="164" fontId="1" fillId="3" borderId="1" xfId="1" applyNumberFormat="1" applyFont="1" applyFill="1" applyBorder="1" applyProtection="1"/>
    <xf numFmtId="44" fontId="1" fillId="0" borderId="1" xfId="1" applyFont="1" applyFill="1" applyBorder="1" applyProtection="1"/>
    <xf numFmtId="44" fontId="1" fillId="0" borderId="1" xfId="1" applyFont="1" applyBorder="1" applyProtection="1"/>
    <xf numFmtId="44" fontId="1" fillId="0" borderId="1" xfId="1" applyFont="1" applyFill="1" applyBorder="1"/>
    <xf numFmtId="44" fontId="1" fillId="0" borderId="1" xfId="1" applyFont="1" applyBorder="1"/>
    <xf numFmtId="0" fontId="0" fillId="0" borderId="0" xfId="0" applyAlignment="1" applyProtection="1">
      <alignment wrapText="1"/>
    </xf>
    <xf numFmtId="0" fontId="0" fillId="0" borderId="0" xfId="0" applyAlignment="1">
      <alignment horizontal="center"/>
    </xf>
    <xf numFmtId="0" fontId="4" fillId="0" borderId="0" xfId="0" applyFont="1" applyBorder="1" applyAlignment="1" applyProtection="1">
      <alignment horizontal="center"/>
    </xf>
    <xf numFmtId="0" fontId="5" fillId="0" borderId="0" xfId="0" applyFont="1" applyBorder="1" applyAlignment="1" applyProtection="1"/>
    <xf numFmtId="0" fontId="4" fillId="0" borderId="0" xfId="0" applyFont="1" applyBorder="1" applyAlignment="1" applyProtection="1"/>
    <xf numFmtId="0" fontId="0" fillId="0" borderId="0" xfId="0" applyAlignment="1" applyProtection="1">
      <alignment vertical="top" wrapText="1"/>
      <protection locked="0"/>
    </xf>
    <xf numFmtId="0" fontId="1" fillId="0" borderId="1" xfId="0" applyFont="1" applyBorder="1" applyAlignment="1" applyProtection="1">
      <alignment horizontal="center" wrapText="1"/>
    </xf>
    <xf numFmtId="0" fontId="1" fillId="0" borderId="0" xfId="0" applyFont="1" applyAlignment="1" applyProtection="1">
      <alignment wrapText="1"/>
    </xf>
    <xf numFmtId="0" fontId="5" fillId="0" borderId="0" xfId="0" applyFont="1" applyAlignment="1"/>
    <xf numFmtId="0" fontId="4" fillId="0" borderId="0" xfId="0" applyFont="1" applyAlignment="1"/>
    <xf numFmtId="0" fontId="4" fillId="0" borderId="0" xfId="0" applyFont="1" applyBorder="1" applyAlignment="1"/>
    <xf numFmtId="0" fontId="4" fillId="0" borderId="0" xfId="0" applyFont="1" applyAlignment="1">
      <alignment horizontal="center"/>
    </xf>
    <xf numFmtId="0" fontId="0" fillId="0" borderId="0" xfId="0" applyFill="1" applyProtection="1"/>
    <xf numFmtId="0" fontId="0" fillId="0" borderId="0" xfId="0" applyAlignment="1">
      <alignment wrapText="1"/>
    </xf>
    <xf numFmtId="0" fontId="1" fillId="0" borderId="20" xfId="0" applyFont="1" applyBorder="1" applyProtection="1"/>
    <xf numFmtId="0" fontId="1" fillId="0" borderId="21" xfId="0" applyFont="1" applyBorder="1" applyProtection="1"/>
    <xf numFmtId="0" fontId="1" fillId="0" borderId="6" xfId="0" applyFont="1" applyBorder="1" applyProtection="1"/>
    <xf numFmtId="0" fontId="1" fillId="0" borderId="7" xfId="0" applyFont="1" applyBorder="1" applyProtection="1"/>
    <xf numFmtId="0" fontId="1" fillId="0" borderId="14" xfId="0" applyFont="1" applyBorder="1" applyProtection="1"/>
    <xf numFmtId="0" fontId="0" fillId="0" borderId="0" xfId="0" applyFont="1" applyBorder="1" applyAlignment="1" applyProtection="1">
      <alignment horizontal="center"/>
    </xf>
    <xf numFmtId="0" fontId="4" fillId="0" borderId="0" xfId="0" applyFont="1" applyAlignment="1">
      <alignment wrapText="1"/>
    </xf>
    <xf numFmtId="0" fontId="1" fillId="0" borderId="0" xfId="0" applyFont="1" applyAlignment="1" applyProtection="1">
      <alignment horizontal="center"/>
    </xf>
    <xf numFmtId="0" fontId="0" fillId="0" borderId="0" xfId="0" applyAlignment="1" applyProtection="1">
      <alignment horizontal="center"/>
    </xf>
    <xf numFmtId="0" fontId="7" fillId="0" borderId="0" xfId="0" applyFont="1" applyAlignment="1" applyProtection="1">
      <alignment horizontal="left" wrapText="1"/>
    </xf>
    <xf numFmtId="0" fontId="1" fillId="0" borderId="0" xfId="0" applyFont="1" applyFill="1" applyBorder="1" applyAlignment="1" applyProtection="1">
      <alignment horizontal="left" wrapText="1"/>
    </xf>
    <xf numFmtId="0" fontId="1" fillId="0" borderId="1" xfId="0" applyFont="1" applyBorder="1" applyAlignment="1" applyProtection="1">
      <alignment horizontal="center"/>
    </xf>
    <xf numFmtId="0" fontId="1" fillId="2" borderId="10" xfId="0" applyFont="1" applyFill="1" applyBorder="1" applyAlignment="1" applyProtection="1">
      <alignment horizontal="left"/>
      <protection locked="0"/>
    </xf>
    <xf numFmtId="0" fontId="0" fillId="0" borderId="0" xfId="0" applyAlignment="1" applyProtection="1"/>
    <xf numFmtId="0" fontId="4" fillId="0" borderId="0" xfId="0" applyFont="1" applyAlignment="1" applyProtection="1">
      <alignment horizontal="center"/>
    </xf>
    <xf numFmtId="0" fontId="0" fillId="0" borderId="0" xfId="0" applyAlignment="1">
      <alignment horizontal="center"/>
    </xf>
    <xf numFmtId="0" fontId="4" fillId="0" borderId="0" xfId="0" applyFont="1" applyAlignment="1">
      <alignment horizontal="center"/>
    </xf>
    <xf numFmtId="0" fontId="1" fillId="0" borderId="1" xfId="0" applyFont="1" applyBorder="1" applyAlignment="1">
      <alignment horizontal="center"/>
    </xf>
    <xf numFmtId="0" fontId="0" fillId="0" borderId="0" xfId="0" applyAlignment="1">
      <alignment horizontal="left" wrapText="1"/>
    </xf>
    <xf numFmtId="0" fontId="0" fillId="0" borderId="0" xfId="0" quotePrefix="1" applyAlignment="1">
      <alignment horizontal="left" wrapText="1"/>
    </xf>
    <xf numFmtId="0" fontId="0" fillId="0" borderId="0" xfId="0" applyAlignment="1">
      <alignment horizontal="left"/>
    </xf>
    <xf numFmtId="0" fontId="0" fillId="0" borderId="0" xfId="0" applyFont="1" applyAlignment="1">
      <alignment horizontal="left" wrapTex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1" fillId="2" borderId="1" xfId="0" applyFont="1" applyFill="1" applyBorder="1" applyAlignment="1" applyProtection="1">
      <alignment horizontal="left" wrapText="1"/>
      <protection locked="0"/>
    </xf>
    <xf numFmtId="0" fontId="0" fillId="2" borderId="1" xfId="0" applyFill="1" applyBorder="1" applyAlignment="1" applyProtection="1">
      <alignment horizontal="left" wrapText="1"/>
      <protection locked="0"/>
    </xf>
    <xf numFmtId="0" fontId="4" fillId="0" borderId="20" xfId="0" applyFont="1" applyBorder="1" applyAlignment="1" applyProtection="1">
      <alignment horizontal="center"/>
    </xf>
    <xf numFmtId="0" fontId="1" fillId="0" borderId="6" xfId="0" applyFont="1" applyBorder="1" applyAlignment="1" applyProtection="1">
      <alignment wrapText="1"/>
    </xf>
    <xf numFmtId="0" fontId="1" fillId="0" borderId="7" xfId="0" applyFont="1" applyBorder="1" applyAlignment="1" applyProtection="1">
      <alignment wrapText="1"/>
    </xf>
    <xf numFmtId="0" fontId="0" fillId="0" borderId="1" xfId="0" applyFill="1" applyBorder="1" applyAlignment="1" applyProtection="1">
      <alignment wrapText="1"/>
    </xf>
    <xf numFmtId="0" fontId="1" fillId="0" borderId="14" xfId="0" applyFont="1" applyBorder="1" applyAlignment="1" applyProtection="1">
      <alignment wrapText="1"/>
    </xf>
    <xf numFmtId="0" fontId="0" fillId="0" borderId="15" xfId="0" applyFill="1" applyBorder="1" applyAlignment="1" applyProtection="1">
      <alignment wrapText="1"/>
    </xf>
    <xf numFmtId="0" fontId="0" fillId="0" borderId="9" xfId="0" applyFill="1" applyBorder="1" applyAlignment="1" applyProtection="1">
      <alignment wrapText="1"/>
    </xf>
    <xf numFmtId="44" fontId="6" fillId="0" borderId="15" xfId="1" applyFont="1" applyFill="1" applyBorder="1" applyAlignment="1" applyProtection="1">
      <alignment wrapText="1"/>
    </xf>
    <xf numFmtId="44" fontId="6" fillId="0" borderId="9" xfId="1" applyFont="1" applyFill="1" applyBorder="1" applyAlignment="1" applyProtection="1">
      <alignment wrapText="1"/>
    </xf>
    <xf numFmtId="44" fontId="0" fillId="0" borderId="1" xfId="1" applyFont="1" applyFill="1" applyBorder="1" applyAlignment="1" applyProtection="1">
      <alignment wrapText="1"/>
    </xf>
    <xf numFmtId="44" fontId="0" fillId="0" borderId="8" xfId="1" applyFont="1" applyFill="1" applyBorder="1" applyAlignment="1" applyProtection="1">
      <alignment wrapText="1"/>
    </xf>
    <xf numFmtId="44" fontId="1" fillId="0" borderId="15" xfId="1" applyFont="1" applyFill="1" applyBorder="1" applyAlignment="1" applyProtection="1">
      <alignment wrapText="1"/>
    </xf>
    <xf numFmtId="44" fontId="0" fillId="0" borderId="26" xfId="1" applyFont="1" applyFill="1" applyBorder="1" applyAlignment="1" applyProtection="1">
      <alignment wrapText="1"/>
    </xf>
    <xf numFmtId="44" fontId="0" fillId="0" borderId="27" xfId="1" applyFont="1" applyFill="1" applyBorder="1" applyAlignment="1" applyProtection="1">
      <alignment wrapText="1"/>
    </xf>
    <xf numFmtId="0" fontId="1" fillId="0" borderId="21" xfId="0" applyFont="1" applyBorder="1" applyAlignment="1" applyProtection="1">
      <alignment wrapText="1"/>
    </xf>
    <xf numFmtId="44" fontId="1" fillId="0" borderId="21" xfId="0" applyNumberFormat="1" applyFont="1" applyBorder="1" applyAlignment="1" applyProtection="1">
      <alignment wrapText="1"/>
    </xf>
    <xf numFmtId="0" fontId="0" fillId="2" borderId="26" xfId="0" applyFill="1" applyBorder="1" applyAlignment="1" applyProtection="1">
      <alignment horizontal="left" wrapText="1"/>
      <protection locked="0"/>
    </xf>
    <xf numFmtId="0" fontId="0" fillId="2" borderId="27" xfId="0" applyFill="1" applyBorder="1" applyAlignment="1" applyProtection="1">
      <alignment horizontal="left" wrapText="1"/>
      <protection locked="0"/>
    </xf>
    <xf numFmtId="0" fontId="0" fillId="2" borderId="8" xfId="0" applyFill="1" applyBorder="1" applyAlignment="1" applyProtection="1">
      <alignment horizontal="left" wrapText="1"/>
      <protection locked="0"/>
    </xf>
    <xf numFmtId="0" fontId="0" fillId="2" borderId="1" xfId="0" applyFill="1" applyBorder="1" applyAlignment="1" applyProtection="1">
      <alignment wrapText="1"/>
      <protection locked="0"/>
    </xf>
    <xf numFmtId="0" fontId="0" fillId="2" borderId="8" xfId="0" applyFill="1" applyBorder="1" applyAlignment="1" applyProtection="1">
      <alignment wrapText="1"/>
      <protection locked="0"/>
    </xf>
    <xf numFmtId="44" fontId="0" fillId="2" borderId="26" xfId="1" applyFont="1" applyFill="1" applyBorder="1" applyAlignment="1" applyProtection="1">
      <alignment wrapText="1"/>
      <protection locked="0"/>
    </xf>
    <xf numFmtId="44" fontId="0" fillId="2" borderId="27" xfId="1" applyFont="1" applyFill="1" applyBorder="1" applyAlignment="1" applyProtection="1">
      <alignment wrapText="1"/>
      <protection locked="0"/>
    </xf>
    <xf numFmtId="44" fontId="0" fillId="2" borderId="1" xfId="1" applyFont="1" applyFill="1" applyBorder="1" applyAlignment="1" applyProtection="1">
      <alignment wrapText="1"/>
      <protection locked="0"/>
    </xf>
    <xf numFmtId="44" fontId="0" fillId="2" borderId="8" xfId="1" applyFont="1" applyFill="1" applyBorder="1" applyAlignment="1" applyProtection="1">
      <alignment wrapText="1"/>
      <protection locked="0"/>
    </xf>
    <xf numFmtId="0" fontId="0" fillId="2" borderId="7" xfId="0" applyFont="1" applyFill="1" applyBorder="1" applyAlignment="1" applyProtection="1">
      <alignment horizontal="left" wrapText="1"/>
      <protection locked="0"/>
    </xf>
    <xf numFmtId="0" fontId="0" fillId="2" borderId="14" xfId="0" applyFont="1" applyFill="1" applyBorder="1" applyAlignment="1" applyProtection="1">
      <alignment horizontal="left" wrapText="1"/>
      <protection locked="0"/>
    </xf>
    <xf numFmtId="44" fontId="0" fillId="2" borderId="15" xfId="1" applyFont="1" applyFill="1" applyBorder="1" applyAlignment="1" applyProtection="1">
      <alignment wrapText="1"/>
      <protection locked="0"/>
    </xf>
    <xf numFmtId="44" fontId="0" fillId="2" borderId="9" xfId="1" applyFont="1" applyFill="1" applyBorder="1" applyAlignment="1" applyProtection="1">
      <alignment wrapText="1"/>
      <protection locked="0"/>
    </xf>
    <xf numFmtId="0" fontId="1" fillId="0" borderId="2" xfId="0" applyFont="1" applyFill="1" applyBorder="1" applyAlignment="1" applyProtection="1">
      <alignment horizontal="left"/>
    </xf>
    <xf numFmtId="0" fontId="1" fillId="0" borderId="3" xfId="0" applyFont="1" applyFill="1" applyBorder="1" applyAlignment="1" applyProtection="1">
      <alignment horizontal="left"/>
    </xf>
    <xf numFmtId="0" fontId="1" fillId="0" borderId="4" xfId="0" applyFont="1" applyFill="1" applyBorder="1" applyAlignment="1" applyProtection="1">
      <alignment horizontal="left"/>
    </xf>
    <xf numFmtId="0" fontId="1" fillId="2" borderId="2"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1" xfId="0" applyFont="1" applyFill="1" applyBorder="1" applyAlignment="1" applyProtection="1">
      <alignment horizontal="left"/>
      <protection locked="0"/>
    </xf>
    <xf numFmtId="0" fontId="1" fillId="2" borderId="10" xfId="0" applyFont="1" applyFill="1" applyBorder="1" applyAlignment="1" applyProtection="1">
      <alignment horizontal="left"/>
      <protection locked="0"/>
    </xf>
    <xf numFmtId="0" fontId="1" fillId="0" borderId="0" xfId="0" applyFont="1" applyAlignment="1" applyProtection="1">
      <alignment horizontal="center"/>
    </xf>
    <xf numFmtId="0" fontId="0" fillId="0" borderId="0" xfId="0" applyAlignment="1" applyProtection="1">
      <alignment horizontal="center"/>
    </xf>
    <xf numFmtId="0" fontId="7" fillId="0" borderId="0" xfId="0" applyFont="1" applyAlignment="1" applyProtection="1">
      <alignment horizontal="left" wrapText="1"/>
    </xf>
    <xf numFmtId="0" fontId="1" fillId="0" borderId="0" xfId="0" applyFont="1" applyFill="1" applyBorder="1" applyAlignment="1" applyProtection="1">
      <alignment horizontal="left" wrapText="1"/>
    </xf>
    <xf numFmtId="0" fontId="1" fillId="0" borderId="1" xfId="0" applyFont="1" applyBorder="1" applyAlignment="1" applyProtection="1">
      <alignment horizontal="center"/>
    </xf>
    <xf numFmtId="0" fontId="0" fillId="0" borderId="1" xfId="0" applyBorder="1" applyAlignment="1" applyProtection="1"/>
    <xf numFmtId="39" fontId="1" fillId="0" borderId="1" xfId="1" applyNumberFormat="1" applyFont="1" applyBorder="1" applyAlignment="1" applyProtection="1">
      <alignment horizontal="center"/>
    </xf>
    <xf numFmtId="39" fontId="0" fillId="0" borderId="1" xfId="1" applyNumberFormat="1" applyFont="1" applyBorder="1" applyAlignment="1" applyProtection="1">
      <alignment horizontal="center"/>
    </xf>
    <xf numFmtId="39" fontId="0" fillId="0" borderId="1" xfId="0" applyNumberFormat="1" applyBorder="1" applyAlignment="1" applyProtection="1">
      <alignment horizontal="center"/>
    </xf>
    <xf numFmtId="0" fontId="5" fillId="0" borderId="0" xfId="0" applyFont="1" applyAlignment="1" applyProtection="1">
      <alignment horizontal="center"/>
    </xf>
    <xf numFmtId="0" fontId="0" fillId="0" borderId="0" xfId="0" applyAlignment="1" applyProtection="1"/>
    <xf numFmtId="0" fontId="4" fillId="0" borderId="0" xfId="0" applyFont="1" applyAlignment="1" applyProtection="1">
      <alignment horizontal="center"/>
    </xf>
    <xf numFmtId="0" fontId="1" fillId="0" borderId="2" xfId="0" applyFont="1" applyBorder="1" applyAlignment="1" applyProtection="1">
      <alignment horizontal="left"/>
    </xf>
    <xf numFmtId="0" fontId="1" fillId="0" borderId="3" xfId="0" applyFont="1" applyBorder="1" applyAlignment="1" applyProtection="1">
      <alignment horizontal="left"/>
    </xf>
    <xf numFmtId="0" fontId="1" fillId="0" borderId="4" xfId="0" applyFont="1" applyBorder="1" applyAlignment="1" applyProtection="1">
      <alignment horizontal="left"/>
    </xf>
    <xf numFmtId="0" fontId="1" fillId="0" borderId="13" xfId="0" applyFont="1" applyBorder="1" applyAlignment="1" applyProtection="1">
      <alignment horizontal="left"/>
    </xf>
    <xf numFmtId="0" fontId="1" fillId="0" borderId="12" xfId="0" applyFont="1" applyBorder="1" applyAlignment="1" applyProtection="1">
      <alignment horizontal="left"/>
    </xf>
    <xf numFmtId="0" fontId="1" fillId="0" borderId="11" xfId="0" applyFont="1" applyBorder="1" applyAlignment="1" applyProtection="1">
      <alignment horizontal="left"/>
    </xf>
    <xf numFmtId="0" fontId="1" fillId="0" borderId="1" xfId="0" applyFont="1" applyBorder="1" applyAlignment="1" applyProtection="1"/>
    <xf numFmtId="166" fontId="1" fillId="0" borderId="1" xfId="1" applyNumberFormat="1" applyFont="1" applyBorder="1" applyAlignment="1" applyProtection="1">
      <alignment horizontal="right"/>
    </xf>
    <xf numFmtId="0" fontId="1" fillId="2" borderId="1" xfId="0" applyFont="1" applyFill="1" applyBorder="1" applyAlignment="1" applyProtection="1">
      <protection locked="0"/>
    </xf>
    <xf numFmtId="0" fontId="3" fillId="0" borderId="1" xfId="0" applyFont="1" applyBorder="1" applyAlignment="1" applyProtection="1"/>
    <xf numFmtId="166" fontId="1" fillId="0" borderId="8" xfId="1" applyNumberFormat="1" applyFont="1" applyBorder="1" applyAlignment="1" applyProtection="1">
      <alignment horizontal="right"/>
    </xf>
    <xf numFmtId="0" fontId="1" fillId="0" borderId="1" xfId="0" applyFont="1" applyFill="1" applyBorder="1" applyAlignment="1" applyProtection="1">
      <alignment horizontal="left"/>
    </xf>
    <xf numFmtId="0" fontId="1" fillId="0" borderId="1" xfId="0" applyFont="1" applyBorder="1" applyAlignment="1" applyProtection="1">
      <alignment horizontal="left"/>
    </xf>
    <xf numFmtId="0" fontId="1" fillId="0" borderId="2" xfId="0" applyFont="1" applyBorder="1" applyAlignment="1" applyProtection="1"/>
    <xf numFmtId="0" fontId="1" fillId="0" borderId="3" xfId="0" applyFont="1" applyBorder="1" applyAlignment="1" applyProtection="1"/>
    <xf numFmtId="0" fontId="0" fillId="0" borderId="3" xfId="0" applyBorder="1" applyAlignment="1" applyProtection="1"/>
    <xf numFmtId="0" fontId="0" fillId="0" borderId="4" xfId="0" applyBorder="1" applyAlignment="1" applyProtection="1"/>
    <xf numFmtId="0" fontId="1" fillId="0" borderId="2" xfId="0" applyFont="1" applyBorder="1" applyAlignment="1" applyProtection="1">
      <alignment horizontal="left" wrapText="1"/>
    </xf>
    <xf numFmtId="0" fontId="1" fillId="0" borderId="3" xfId="0" applyFont="1" applyBorder="1" applyAlignment="1" applyProtection="1">
      <alignment horizontal="left" wrapText="1"/>
    </xf>
    <xf numFmtId="0" fontId="1" fillId="0" borderId="4" xfId="0" applyFont="1" applyBorder="1" applyAlignment="1" applyProtection="1">
      <alignment horizontal="left" wrapText="1"/>
    </xf>
    <xf numFmtId="10" fontId="1" fillId="0" borderId="1" xfId="2" applyNumberFormat="1" applyFont="1" applyBorder="1" applyAlignment="1" applyProtection="1">
      <alignment horizontal="right"/>
    </xf>
    <xf numFmtId="0" fontId="10" fillId="0" borderId="17" xfId="0" applyFont="1" applyBorder="1" applyAlignment="1" applyProtection="1">
      <alignment horizontal="left" vertical="top" wrapText="1"/>
    </xf>
    <xf numFmtId="0" fontId="10" fillId="0" borderId="5" xfId="0" applyFont="1" applyBorder="1" applyAlignment="1" applyProtection="1">
      <alignment horizontal="left" vertical="top" wrapText="1"/>
    </xf>
    <xf numFmtId="0" fontId="10" fillId="0" borderId="18" xfId="0" applyFont="1" applyBorder="1" applyAlignment="1" applyProtection="1">
      <alignment horizontal="left" vertical="top" wrapText="1"/>
    </xf>
    <xf numFmtId="0" fontId="10" fillId="0" borderId="16"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19" xfId="0" applyFont="1" applyBorder="1" applyAlignment="1" applyProtection="1">
      <alignment horizontal="left" vertical="top" wrapText="1"/>
    </xf>
    <xf numFmtId="0" fontId="10" fillId="0" borderId="13"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11" xfId="0" applyFont="1" applyBorder="1" applyAlignment="1" applyProtection="1">
      <alignment horizontal="left" vertical="top" wrapText="1"/>
    </xf>
    <xf numFmtId="166" fontId="1" fillId="0" borderId="22" xfId="0" applyNumberFormat="1" applyFont="1" applyBorder="1" applyAlignment="1" applyProtection="1">
      <alignment horizontal="center"/>
    </xf>
    <xf numFmtId="166" fontId="1" fillId="0" borderId="25" xfId="0" applyNumberFormat="1" applyFont="1" applyBorder="1" applyAlignment="1" applyProtection="1">
      <alignment horizontal="center"/>
    </xf>
    <xf numFmtId="0" fontId="1" fillId="0" borderId="22" xfId="0" applyFont="1" applyBorder="1" applyAlignment="1" applyProtection="1">
      <alignment horizontal="center"/>
    </xf>
    <xf numFmtId="0" fontId="1" fillId="0" borderId="23" xfId="0" applyFont="1" applyBorder="1" applyAlignment="1" applyProtection="1">
      <alignment horizontal="center"/>
    </xf>
    <xf numFmtId="0" fontId="1" fillId="0" borderId="24" xfId="0" applyFont="1" applyBorder="1" applyAlignment="1" applyProtection="1">
      <alignment horizontal="center"/>
    </xf>
    <xf numFmtId="0" fontId="6" fillId="0" borderId="13" xfId="0" applyFont="1" applyBorder="1" applyAlignment="1" applyProtection="1"/>
    <xf numFmtId="0" fontId="8" fillId="0" borderId="12" xfId="0" applyFont="1" applyBorder="1" applyAlignment="1" applyProtection="1"/>
    <xf numFmtId="0" fontId="8" fillId="0" borderId="11" xfId="0" applyFont="1" applyBorder="1" applyAlignment="1" applyProtection="1"/>
    <xf numFmtId="166" fontId="1" fillId="0" borderId="21" xfId="1" applyNumberFormat="1" applyFont="1" applyBorder="1" applyAlignment="1" applyProtection="1">
      <alignment horizontal="right"/>
    </xf>
    <xf numFmtId="0" fontId="1" fillId="0" borderId="1" xfId="0" applyFont="1" applyFill="1" applyBorder="1" applyAlignment="1" applyProtection="1"/>
    <xf numFmtId="165" fontId="6" fillId="2" borderId="1" xfId="0" applyNumberFormat="1" applyFont="1" applyFill="1" applyBorder="1" applyAlignment="1" applyProtection="1">
      <protection locked="0"/>
    </xf>
    <xf numFmtId="166" fontId="1" fillId="0" borderId="1" xfId="1" applyNumberFormat="1" applyFont="1" applyFill="1" applyBorder="1" applyAlignment="1" applyProtection="1">
      <alignment horizontal="right"/>
    </xf>
    <xf numFmtId="0" fontId="6" fillId="0" borderId="2" xfId="0" applyFont="1" applyFill="1" applyBorder="1" applyAlignment="1" applyProtection="1"/>
    <xf numFmtId="0" fontId="6" fillId="0" borderId="3" xfId="0" applyFont="1" applyFill="1" applyBorder="1" applyAlignment="1" applyProtection="1"/>
    <xf numFmtId="0" fontId="8" fillId="0" borderId="3" xfId="0" applyFont="1" applyBorder="1" applyAlignment="1" applyProtection="1"/>
    <xf numFmtId="0" fontId="8" fillId="0" borderId="4" xfId="0" applyFont="1" applyBorder="1" applyAlignment="1" applyProtection="1"/>
    <xf numFmtId="166" fontId="1" fillId="0" borderId="1" xfId="0" applyNumberFormat="1" applyFont="1" applyBorder="1" applyAlignment="1" applyProtection="1">
      <alignment horizontal="right"/>
    </xf>
    <xf numFmtId="166" fontId="1" fillId="0" borderId="8" xfId="0" applyNumberFormat="1" applyFont="1" applyBorder="1" applyAlignment="1" applyProtection="1">
      <alignment horizontal="right"/>
    </xf>
    <xf numFmtId="0" fontId="3" fillId="2" borderId="15" xfId="0" applyFont="1" applyFill="1" applyBorder="1" applyAlignment="1" applyProtection="1">
      <alignment horizontal="center" wrapText="1"/>
      <protection locked="0"/>
    </xf>
    <xf numFmtId="165" fontId="1" fillId="2" borderId="15" xfId="2" applyNumberFormat="1" applyFont="1" applyFill="1" applyBorder="1" applyAlignment="1" applyProtection="1">
      <protection locked="0"/>
    </xf>
    <xf numFmtId="166" fontId="1" fillId="2" borderId="15" xfId="0" applyNumberFormat="1" applyFont="1" applyFill="1" applyBorder="1" applyAlignment="1" applyProtection="1">
      <alignment horizontal="right"/>
      <protection locked="0"/>
    </xf>
    <xf numFmtId="166" fontId="1" fillId="2" borderId="9" xfId="0" applyNumberFormat="1" applyFont="1" applyFill="1" applyBorder="1" applyAlignment="1" applyProtection="1">
      <alignment horizontal="right"/>
      <protection locked="0"/>
    </xf>
    <xf numFmtId="0" fontId="1" fillId="0" borderId="17" xfId="0" applyFont="1" applyBorder="1" applyAlignment="1" applyProtection="1"/>
    <xf numFmtId="0" fontId="1" fillId="0" borderId="5" xfId="0" applyFont="1" applyBorder="1" applyAlignment="1" applyProtection="1"/>
    <xf numFmtId="0" fontId="0" fillId="0" borderId="5" xfId="0" applyBorder="1" applyAlignment="1" applyProtection="1"/>
    <xf numFmtId="0" fontId="0" fillId="0" borderId="18" xfId="0" applyBorder="1" applyAlignment="1" applyProtection="1"/>
    <xf numFmtId="166" fontId="1" fillId="0" borderId="20" xfId="0" applyNumberFormat="1" applyFont="1" applyBorder="1" applyAlignment="1" applyProtection="1">
      <alignment horizontal="right"/>
    </xf>
    <xf numFmtId="0" fontId="3" fillId="2" borderId="1" xfId="0" applyFont="1" applyFill="1" applyBorder="1" applyAlignment="1" applyProtection="1">
      <alignment horizontal="center"/>
      <protection locked="0"/>
    </xf>
    <xf numFmtId="10" fontId="6" fillId="2" borderId="1" xfId="0" applyNumberFormat="1" applyFont="1" applyFill="1" applyBorder="1" applyAlignment="1" applyProtection="1">
      <protection locked="0"/>
    </xf>
    <xf numFmtId="166" fontId="1" fillId="2" borderId="1" xfId="1" applyNumberFormat="1" applyFont="1" applyFill="1" applyBorder="1" applyAlignment="1" applyProtection="1">
      <alignment horizontal="right"/>
      <protection locked="0"/>
    </xf>
    <xf numFmtId="166" fontId="1" fillId="2" borderId="8" xfId="1" applyNumberFormat="1" applyFont="1" applyFill="1" applyBorder="1" applyAlignment="1" applyProtection="1">
      <alignment horizontal="right"/>
      <protection locked="0"/>
    </xf>
    <xf numFmtId="10" fontId="1" fillId="2" borderId="1" xfId="2" applyNumberFormat="1" applyFont="1" applyFill="1" applyBorder="1" applyAlignment="1" applyProtection="1">
      <protection locked="0"/>
    </xf>
    <xf numFmtId="0" fontId="0" fillId="0" borderId="1" xfId="0" applyBorder="1" applyAlignment="1" applyProtection="1">
      <alignment horizontal="center"/>
    </xf>
    <xf numFmtId="0" fontId="12" fillId="0" borderId="2" xfId="0" applyFont="1" applyBorder="1" applyAlignment="1" applyProtection="1">
      <alignment horizontal="left" wrapText="1"/>
    </xf>
    <xf numFmtId="0" fontId="12" fillId="0" borderId="3" xfId="0" applyFont="1" applyBorder="1" applyAlignment="1" applyProtection="1">
      <alignment horizontal="left" wrapText="1"/>
    </xf>
    <xf numFmtId="0" fontId="12" fillId="0" borderId="4" xfId="0" applyFont="1" applyBorder="1" applyAlignment="1" applyProtection="1">
      <alignment horizontal="left" wrapText="1"/>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0" fillId="0" borderId="3" xfId="0" applyFont="1" applyBorder="1" applyAlignment="1" applyProtection="1">
      <alignment horizontal="left" wrapText="1"/>
    </xf>
    <xf numFmtId="0" fontId="0" fillId="0" borderId="4" xfId="0" applyFont="1" applyBorder="1" applyAlignment="1" applyProtection="1">
      <alignment horizontal="left"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2" borderId="1" xfId="0" applyFont="1" applyFill="1" applyBorder="1" applyAlignment="1" applyProtection="1">
      <alignment horizontal="left" wrapText="1"/>
      <protection locked="0"/>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2" fillId="0" borderId="2" xfId="0" applyFont="1" applyBorder="1" applyAlignment="1">
      <alignment horizontal="left" wrapText="1"/>
    </xf>
    <xf numFmtId="0" fontId="12" fillId="0" borderId="3" xfId="0" applyFont="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4" fillId="0" borderId="1" xfId="0" applyFont="1" applyBorder="1" applyAlignment="1">
      <alignment horizontal="center"/>
    </xf>
    <xf numFmtId="0" fontId="9" fillId="0" borderId="1" xfId="0" applyFont="1" applyBorder="1" applyAlignment="1">
      <alignment horizontal="center"/>
    </xf>
    <xf numFmtId="0" fontId="1" fillId="0" borderId="1" xfId="0" applyFont="1" applyFill="1" applyBorder="1" applyAlignment="1" applyProtection="1">
      <alignment horizontal="left" wrapText="1"/>
    </xf>
    <xf numFmtId="0" fontId="0" fillId="0" borderId="12" xfId="0" applyFont="1" applyBorder="1" applyAlignment="1" applyProtection="1">
      <alignment horizontal="left" wrapText="1"/>
    </xf>
    <xf numFmtId="0" fontId="0" fillId="2" borderId="1" xfId="0" applyFill="1" applyBorder="1" applyAlignment="1" applyProtection="1">
      <alignment horizontal="left" wrapText="1"/>
      <protection locked="0"/>
    </xf>
    <xf numFmtId="0" fontId="4" fillId="0" borderId="0" xfId="0" applyFont="1" applyBorder="1" applyAlignment="1" applyProtection="1">
      <alignment horizontal="center"/>
    </xf>
    <xf numFmtId="0" fontId="5" fillId="0" borderId="0" xfId="0" applyFont="1" applyBorder="1" applyAlignment="1" applyProtection="1">
      <alignment horizontal="center"/>
    </xf>
    <xf numFmtId="0" fontId="1" fillId="2" borderId="2" xfId="0" applyFont="1" applyFill="1" applyBorder="1" applyAlignment="1" applyProtection="1">
      <alignment horizontal="left" wrapText="1"/>
      <protection locked="0"/>
    </xf>
    <xf numFmtId="0" fontId="1" fillId="2" borderId="3" xfId="0" applyFont="1" applyFill="1" applyBorder="1" applyAlignment="1" applyProtection="1">
      <alignment horizontal="left" wrapText="1"/>
      <protection locked="0"/>
    </xf>
    <xf numFmtId="0" fontId="1" fillId="2" borderId="4" xfId="0" applyFont="1" applyFill="1" applyBorder="1" applyAlignment="1" applyProtection="1">
      <alignment horizontal="left" wrapText="1"/>
      <protection locked="0"/>
    </xf>
    <xf numFmtId="0" fontId="0" fillId="0" borderId="0" xfId="0" applyAlignment="1" applyProtection="1">
      <alignment horizontal="left" vertical="top" wrapText="1"/>
      <protection locked="0"/>
    </xf>
    <xf numFmtId="0" fontId="0" fillId="0" borderId="0" xfId="0" applyAlignment="1">
      <alignment horizontal="left" wrapText="1"/>
    </xf>
    <xf numFmtId="0" fontId="1" fillId="0" borderId="0" xfId="0" applyFont="1" applyAlignment="1">
      <alignment horizontal="left"/>
    </xf>
    <xf numFmtId="0" fontId="0" fillId="0" borderId="0" xfId="0" quotePrefix="1" applyAlignment="1">
      <alignment horizontal="left" wrapText="1"/>
    </xf>
    <xf numFmtId="0" fontId="0" fillId="0" borderId="0" xfId="0" applyAlignment="1">
      <alignment horizontal="left"/>
    </xf>
    <xf numFmtId="0" fontId="0" fillId="0" borderId="0" xfId="0" applyFont="1" applyAlignment="1">
      <alignment horizontal="left" wrapText="1"/>
    </xf>
    <xf numFmtId="0" fontId="0"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106680</xdr:colOff>
      <xdr:row>3</xdr:row>
      <xdr:rowOff>45720</xdr:rowOff>
    </xdr:from>
    <xdr:ext cx="6004560" cy="9212580"/>
    <xdr:sp macro="" textlink="">
      <xdr:nvSpPr>
        <xdr:cNvPr id="2" name="TextBox 1"/>
        <xdr:cNvSpPr txBox="1"/>
      </xdr:nvSpPr>
      <xdr:spPr>
        <a:xfrm>
          <a:off x="106680" y="838200"/>
          <a:ext cx="6004560" cy="921258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t>Schedule A: Indirect</a:t>
          </a:r>
          <a:r>
            <a:rPr lang="en-US" sz="1100" b="1" baseline="0"/>
            <a:t> Rates</a:t>
          </a:r>
        </a:p>
        <a:p>
          <a:r>
            <a:rPr lang="en-US" sz="1100" baseline="0"/>
            <a:t>The indirect rates proposed and the bases they are applied to are the provisional rates approved by DCAA for 2014. The DCAA audit report is enclosed with the proposal.</a:t>
          </a:r>
        </a:p>
        <a:p>
          <a:endParaRPr lang="en-US" sz="1100" baseline="0"/>
        </a:p>
        <a:p>
          <a:r>
            <a:rPr lang="en-US" sz="1100" b="1" baseline="0"/>
            <a:t>Schedule B: Direct Labor</a:t>
          </a:r>
        </a:p>
        <a:p>
          <a:r>
            <a:rPr lang="en-US" sz="1100" baseline="0"/>
            <a:t>Dr. Cynthia Palansky is the Principal Investigator for this research project.  She will oversee all management and coordination efforts.  Dr Palansky's role includes coordinating efforts with consultants, subcontractors, overseeing project design, implementation and testing, and will provide consultation at key steps of the project development.  Dr. Palansky is allocated 115 hours on this project. Dr. Palansky's rate of $71.64/hour is her actual rate and  in line with individuals with her education, experience, and the marketplace. In addition the rates proposed for Senior Engineer and Engineer are based on the actual rates of Robin Harmond and Chris Linxs. Payroll summaries are included as an attachment to the proposal. The intern has not been hired yet however will be working part-time during the school year, and full time during breaks. The estimated rate was pulled from salary.com that shows $19/hour for an Engineering Aide 1. </a:t>
          </a:r>
        </a:p>
        <a:p>
          <a:endParaRPr lang="en-US" sz="1100" baseline="0"/>
        </a:p>
        <a:p>
          <a:r>
            <a:rPr lang="en-US" sz="1100" b="1" baseline="0"/>
            <a:t>Schedule C: Materials</a:t>
          </a:r>
        </a:p>
        <a:p>
          <a:r>
            <a:rPr lang="en-US" sz="1100" baseline="0"/>
            <a:t>The Infrared Night Vision Web Cam ODSX for $20.00 is the best value due to its capabilities and the price quoted. The supporting quote is enclosed.  The webcam is necessary in order to complete the research in this project.</a:t>
          </a:r>
        </a:p>
        <a:p>
          <a:endParaRPr lang="en-US" sz="1100" baseline="0"/>
        </a:p>
        <a:p>
          <a:r>
            <a:rPr lang="en-US" sz="1100" b="1" baseline="0"/>
            <a:t>Schedule D: Special Test Equipment/Special Tooling and Equipment</a:t>
          </a:r>
        </a:p>
        <a:p>
          <a:r>
            <a:rPr lang="en-US" sz="1100" baseline="0"/>
            <a:t>N/A</a:t>
          </a:r>
        </a:p>
        <a:p>
          <a:endParaRPr lang="en-US" sz="1100" baseline="0"/>
        </a:p>
        <a:p>
          <a:r>
            <a:rPr lang="en-US" sz="1100" b="1" baseline="0"/>
            <a:t>Schedule E: Subcontracts and Consultants</a:t>
          </a:r>
        </a:p>
        <a:p>
          <a:r>
            <a:rPr lang="en-US" sz="1100" baseline="0"/>
            <a:t>The Best Engineering Company is proposed for $200 for 10 hours at $20.00. They will be assisting the PI and Senior Engineer under Task 3 to ensure the schedule is met.  As explained in the technical proposal, the company has expertise in this area and their rate is very competitive.  Their quote is enclosed with the proposal.  Efficiency Engineering is assisting with the prototype testing in Task 4. Their rate is very competitive at $20.00 and will provide 10 hours of support.  Their quote is enclosed with the proposal.  Dr. John Smith, Consultant is from the University of Montana and has specialized expertise necessary to make the project successful.  His rate is reasonable at $100.00, with his experience and education.  His consulting agreement total is $25,000 (250 hours).  Dr. Coy Lindstron, Consultant is from the University of Colorado Springs and his rate is very reasonable at $100.00 for a total of $17,500 (175 hours).  Both Dr. Smith's and Dr. Lindstron's quotes are enclosed with this proposal.</a:t>
          </a:r>
        </a:p>
        <a:p>
          <a:endParaRPr lang="en-US" sz="1100" baseline="0"/>
        </a:p>
        <a:p>
          <a:r>
            <a:rPr lang="en-US" sz="1100" b="1" baseline="0"/>
            <a:t>Schedule F: Travel</a:t>
          </a:r>
        </a:p>
        <a:p>
          <a:r>
            <a:rPr lang="en-US" sz="1100" baseline="0"/>
            <a:t>The proposed travel costs are for 1 trip to DC for the PI and the Senior Engineer.  The per diem costs proposed are in accordance with the GSA guidelines.  Airfare is based on a coach airfare for 2 from the Expedia website based on an advanced reservation.</a:t>
          </a:r>
        </a:p>
        <a:p>
          <a:endParaRPr lang="en-US" sz="1100" baseline="0"/>
        </a:p>
        <a:p>
          <a:endParaRPr lang="en-US" sz="1100" baseline="0"/>
        </a:p>
        <a:p>
          <a:endParaRPr lang="en-US" sz="1100" baseline="0"/>
        </a:p>
        <a:p>
          <a:endParaRPr lang="en-US" sz="1100" baseline="0"/>
        </a:p>
        <a:p>
          <a:endParaRPr lang="en-US" sz="1100" baseline="0"/>
        </a:p>
        <a:p>
          <a:r>
            <a:rPr lang="en-US" sz="1100" b="1" baseline="0"/>
            <a:t>Schedule G: Other Direct Costs</a:t>
          </a:r>
        </a:p>
        <a:p>
          <a:r>
            <a:rPr lang="en-US" sz="1100" baseline="0"/>
            <a:t>Computer usage at $2.80 per labor hour is the company-wide rate that is charged to all of our federal, state and private customers. </a:t>
          </a:r>
        </a:p>
        <a:p>
          <a:endParaRPr lang="en-US" sz="1100" baseline="0"/>
        </a:p>
        <a:p>
          <a:r>
            <a:rPr lang="en-US" sz="1100" b="1" baseline="0"/>
            <a:t>Profit</a:t>
          </a:r>
        </a:p>
        <a:p>
          <a:r>
            <a:rPr lang="en-US" sz="1100" baseline="0"/>
            <a:t>Palansky Corp.'s standard profit rate of 8% is used for this effort.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44"/>
  <sheetViews>
    <sheetView tabSelected="1" view="pageLayout" zoomScaleNormal="100" workbookViewId="0">
      <selection activeCell="A4" sqref="A4:I4"/>
    </sheetView>
  </sheetViews>
  <sheetFormatPr defaultRowHeight="14.4" x14ac:dyDescent="0.3"/>
  <sheetData>
    <row r="1" spans="1:10" x14ac:dyDescent="0.3">
      <c r="A1" s="110" t="s">
        <v>0</v>
      </c>
      <c r="B1" s="110"/>
      <c r="C1" s="110"/>
      <c r="D1" s="110"/>
      <c r="E1" s="110"/>
      <c r="F1" s="110"/>
      <c r="G1" s="110"/>
      <c r="H1" s="110"/>
      <c r="I1" s="110"/>
      <c r="J1" s="16"/>
    </row>
    <row r="2" spans="1:10" x14ac:dyDescent="0.3">
      <c r="A2" s="110" t="s">
        <v>53</v>
      </c>
      <c r="B2" s="110"/>
      <c r="C2" s="110"/>
      <c r="D2" s="110"/>
      <c r="E2" s="110"/>
      <c r="F2" s="110"/>
      <c r="G2" s="110"/>
      <c r="H2" s="110"/>
      <c r="I2" s="110"/>
      <c r="J2" s="16"/>
    </row>
    <row r="3" spans="1:10" x14ac:dyDescent="0.3">
      <c r="A3" s="110" t="s">
        <v>54</v>
      </c>
      <c r="B3" s="111"/>
      <c r="C3" s="111"/>
      <c r="D3" s="111"/>
      <c r="E3" s="111"/>
      <c r="F3" s="111"/>
      <c r="G3" s="111"/>
      <c r="H3" s="111"/>
      <c r="I3" s="111"/>
      <c r="J3" s="16"/>
    </row>
    <row r="4" spans="1:10" x14ac:dyDescent="0.3">
      <c r="A4" s="110"/>
      <c r="B4" s="111"/>
      <c r="C4" s="111"/>
      <c r="D4" s="111"/>
      <c r="E4" s="111"/>
      <c r="F4" s="111"/>
      <c r="G4" s="111"/>
      <c r="H4" s="111"/>
      <c r="I4" s="111"/>
      <c r="J4" s="16"/>
    </row>
    <row r="5" spans="1:10" x14ac:dyDescent="0.3">
      <c r="A5" s="114" t="s">
        <v>8</v>
      </c>
      <c r="B5" s="115"/>
      <c r="C5" s="115"/>
      <c r="D5" s="115"/>
      <c r="E5" s="115"/>
      <c r="F5" s="17" t="s">
        <v>9</v>
      </c>
      <c r="G5" s="116">
        <f>basic_cost_elements_A!H24</f>
        <v>137581.47525517558</v>
      </c>
      <c r="H5" s="117"/>
      <c r="I5" s="118"/>
      <c r="J5" s="16"/>
    </row>
    <row r="6" spans="1:10" x14ac:dyDescent="0.3">
      <c r="A6" s="114" t="s">
        <v>79</v>
      </c>
      <c r="B6" s="115"/>
      <c r="C6" s="115"/>
      <c r="D6" s="115"/>
      <c r="E6" s="115"/>
      <c r="F6" s="17" t="s">
        <v>9</v>
      </c>
      <c r="G6" s="116">
        <f>basic_cost_elements_A!H25</f>
        <v>11006.518020414047</v>
      </c>
      <c r="H6" s="117"/>
      <c r="I6" s="118"/>
      <c r="J6" s="16"/>
    </row>
    <row r="7" spans="1:10" x14ac:dyDescent="0.3">
      <c r="A7" s="114" t="s">
        <v>55</v>
      </c>
      <c r="B7" s="115"/>
      <c r="C7" s="115"/>
      <c r="D7" s="115"/>
      <c r="E7" s="115"/>
      <c r="F7" s="17" t="s">
        <v>9</v>
      </c>
      <c r="G7" s="116">
        <f>basic_cost_elements_A!H26</f>
        <v>148587.99327558963</v>
      </c>
      <c r="H7" s="117"/>
      <c r="I7" s="118"/>
      <c r="J7" s="16"/>
    </row>
    <row r="8" spans="1:10" x14ac:dyDescent="0.3">
      <c r="A8" s="102" t="s">
        <v>65</v>
      </c>
      <c r="B8" s="103"/>
      <c r="C8" s="103"/>
      <c r="D8" s="104"/>
      <c r="E8" s="105" t="s">
        <v>156</v>
      </c>
      <c r="F8" s="106"/>
      <c r="G8" s="106"/>
      <c r="H8" s="106"/>
      <c r="I8" s="107"/>
      <c r="J8" s="16"/>
    </row>
    <row r="9" spans="1:10" x14ac:dyDescent="0.3">
      <c r="A9" s="102" t="s">
        <v>61</v>
      </c>
      <c r="B9" s="103"/>
      <c r="C9" s="103"/>
      <c r="D9" s="104"/>
      <c r="E9" s="105" t="s">
        <v>157</v>
      </c>
      <c r="F9" s="106"/>
      <c r="G9" s="106"/>
      <c r="H9" s="106"/>
      <c r="I9" s="107"/>
      <c r="J9" s="16"/>
    </row>
    <row r="10" spans="1:10" x14ac:dyDescent="0.3">
      <c r="A10" s="102" t="s">
        <v>2</v>
      </c>
      <c r="B10" s="103"/>
      <c r="C10" s="103"/>
      <c r="D10" s="104"/>
      <c r="E10" s="105" t="s">
        <v>158</v>
      </c>
      <c r="F10" s="106"/>
      <c r="G10" s="106"/>
      <c r="H10" s="106"/>
      <c r="I10" s="107"/>
      <c r="J10" s="16"/>
    </row>
    <row r="11" spans="1:10" x14ac:dyDescent="0.3">
      <c r="A11" s="102" t="s">
        <v>3</v>
      </c>
      <c r="B11" s="103"/>
      <c r="C11" s="103"/>
      <c r="D11" s="104"/>
      <c r="E11" s="105" t="s">
        <v>159</v>
      </c>
      <c r="F11" s="106"/>
      <c r="G11" s="106"/>
      <c r="H11" s="106"/>
      <c r="I11" s="107"/>
      <c r="J11" s="16"/>
    </row>
    <row r="12" spans="1:10" x14ac:dyDescent="0.3">
      <c r="A12" s="102" t="s">
        <v>4</v>
      </c>
      <c r="B12" s="103"/>
      <c r="C12" s="103"/>
      <c r="D12" s="104"/>
      <c r="E12" s="105" t="s">
        <v>160</v>
      </c>
      <c r="F12" s="106"/>
      <c r="G12" s="106"/>
      <c r="H12" s="106"/>
      <c r="I12" s="107"/>
      <c r="J12" s="16"/>
    </row>
    <row r="13" spans="1:10" x14ac:dyDescent="0.3">
      <c r="A13" s="102" t="s">
        <v>52</v>
      </c>
      <c r="B13" s="103"/>
      <c r="C13" s="103"/>
      <c r="D13" s="104"/>
      <c r="E13" s="105" t="s">
        <v>161</v>
      </c>
      <c r="F13" s="106"/>
      <c r="G13" s="106"/>
      <c r="H13" s="106"/>
      <c r="I13" s="107"/>
      <c r="J13" s="16"/>
    </row>
    <row r="14" spans="1:10" x14ac:dyDescent="0.3">
      <c r="A14" s="102" t="s">
        <v>5</v>
      </c>
      <c r="B14" s="103"/>
      <c r="C14" s="103"/>
      <c r="D14" s="104"/>
      <c r="E14" s="105" t="s">
        <v>162</v>
      </c>
      <c r="F14" s="106"/>
      <c r="G14" s="106"/>
      <c r="H14" s="106"/>
      <c r="I14" s="107"/>
      <c r="J14" s="16"/>
    </row>
    <row r="15" spans="1:10" x14ac:dyDescent="0.3">
      <c r="A15" s="102" t="s">
        <v>6</v>
      </c>
      <c r="B15" s="103"/>
      <c r="C15" s="103"/>
      <c r="D15" s="104"/>
      <c r="E15" s="108" t="s">
        <v>163</v>
      </c>
      <c r="F15" s="108"/>
      <c r="G15" s="108"/>
      <c r="H15" s="108"/>
      <c r="I15" s="108"/>
      <c r="J15" s="16"/>
    </row>
    <row r="16" spans="1:10" x14ac:dyDescent="0.3">
      <c r="A16" s="102" t="s">
        <v>7</v>
      </c>
      <c r="B16" s="103"/>
      <c r="C16" s="103"/>
      <c r="D16" s="104"/>
      <c r="E16" s="105">
        <v>123456789</v>
      </c>
      <c r="F16" s="106"/>
      <c r="G16" s="106"/>
      <c r="H16" s="106"/>
      <c r="I16" s="107"/>
      <c r="J16" s="16"/>
    </row>
    <row r="17" spans="1:10" x14ac:dyDescent="0.3">
      <c r="A17" s="102" t="s">
        <v>64</v>
      </c>
      <c r="B17" s="103"/>
      <c r="C17" s="103"/>
      <c r="D17" s="104"/>
      <c r="E17" s="105">
        <v>987654321</v>
      </c>
      <c r="F17" s="106"/>
      <c r="G17" s="106"/>
      <c r="H17" s="106"/>
      <c r="I17" s="107"/>
      <c r="J17" s="16"/>
    </row>
    <row r="18" spans="1:10" x14ac:dyDescent="0.3">
      <c r="A18" s="16"/>
      <c r="B18" s="16"/>
      <c r="C18" s="16"/>
      <c r="D18" s="16"/>
      <c r="E18" s="16"/>
      <c r="F18" s="16"/>
      <c r="G18" s="16"/>
      <c r="H18" s="16"/>
      <c r="I18" s="16"/>
      <c r="J18" s="16"/>
    </row>
    <row r="19" spans="1:10" x14ac:dyDescent="0.3">
      <c r="A19" s="18" t="s">
        <v>40</v>
      </c>
      <c r="B19" s="19"/>
      <c r="C19" s="19"/>
      <c r="D19" s="19"/>
      <c r="E19" s="19"/>
      <c r="F19" s="19"/>
      <c r="G19" s="19"/>
      <c r="H19" s="19"/>
      <c r="I19" s="19"/>
      <c r="J19" s="16"/>
    </row>
    <row r="20" spans="1:10" x14ac:dyDescent="0.3">
      <c r="A20" s="19"/>
      <c r="B20" s="19"/>
      <c r="C20" s="19"/>
      <c r="D20" s="19"/>
      <c r="E20" s="19"/>
      <c r="F20" s="19"/>
      <c r="G20" s="19"/>
      <c r="H20" s="19"/>
      <c r="I20" s="19"/>
      <c r="J20" s="16"/>
    </row>
    <row r="21" spans="1:10" x14ac:dyDescent="0.3">
      <c r="A21" s="18" t="s">
        <v>41</v>
      </c>
      <c r="B21" s="19"/>
      <c r="C21" s="19"/>
      <c r="D21" s="19"/>
      <c r="E21" s="19"/>
      <c r="F21" s="19"/>
      <c r="G21" s="19"/>
      <c r="H21" s="19"/>
      <c r="I21" s="19"/>
      <c r="J21" s="16"/>
    </row>
    <row r="22" spans="1:10" ht="15" thickBot="1" x14ac:dyDescent="0.35">
      <c r="A22" s="57"/>
      <c r="B22" s="19" t="s">
        <v>42</v>
      </c>
      <c r="C22" s="57" t="s">
        <v>164</v>
      </c>
      <c r="D22" s="19" t="s">
        <v>43</v>
      </c>
      <c r="E22" s="19"/>
      <c r="F22" s="19"/>
      <c r="G22" s="19"/>
      <c r="H22" s="19"/>
      <c r="I22" s="19"/>
      <c r="J22" s="16"/>
    </row>
    <row r="23" spans="1:10" ht="15.75" customHeight="1" thickTop="1" x14ac:dyDescent="0.3">
      <c r="A23" s="112" t="s">
        <v>56</v>
      </c>
      <c r="B23" s="112"/>
      <c r="C23" s="112"/>
      <c r="D23" s="112"/>
      <c r="E23" s="112"/>
      <c r="F23" s="112"/>
      <c r="G23" s="112"/>
      <c r="H23" s="112"/>
      <c r="I23" s="112"/>
      <c r="J23" s="16"/>
    </row>
    <row r="24" spans="1:10" x14ac:dyDescent="0.3">
      <c r="A24" s="112"/>
      <c r="B24" s="112"/>
      <c r="C24" s="112"/>
      <c r="D24" s="112"/>
      <c r="E24" s="112"/>
      <c r="F24" s="112"/>
      <c r="G24" s="112"/>
      <c r="H24" s="112"/>
      <c r="I24" s="112"/>
      <c r="J24" s="16"/>
    </row>
    <row r="25" spans="1:10" x14ac:dyDescent="0.3">
      <c r="A25" s="54"/>
      <c r="B25" s="54"/>
      <c r="C25" s="54"/>
      <c r="D25" s="54"/>
      <c r="E25" s="54"/>
      <c r="F25" s="54"/>
      <c r="G25" s="54"/>
      <c r="H25" s="54"/>
      <c r="I25" s="54"/>
      <c r="J25" s="16"/>
    </row>
    <row r="26" spans="1:10" x14ac:dyDescent="0.3">
      <c r="A26" s="18" t="s">
        <v>44</v>
      </c>
      <c r="B26" s="19"/>
      <c r="C26" s="19"/>
      <c r="D26" s="19"/>
      <c r="E26" s="19"/>
      <c r="F26" s="19"/>
      <c r="G26" s="19"/>
      <c r="H26" s="19"/>
      <c r="I26" s="19"/>
      <c r="J26" s="16"/>
    </row>
    <row r="27" spans="1:10" ht="15" thickBot="1" x14ac:dyDescent="0.35">
      <c r="A27" s="57" t="s">
        <v>164</v>
      </c>
      <c r="B27" s="19" t="s">
        <v>42</v>
      </c>
      <c r="C27" s="57"/>
      <c r="D27" s="19" t="s">
        <v>43</v>
      </c>
      <c r="E27" s="19"/>
      <c r="F27" s="19"/>
      <c r="G27" s="19"/>
      <c r="H27" s="19"/>
      <c r="I27" s="19"/>
      <c r="J27" s="16"/>
    </row>
    <row r="28" spans="1:10" ht="15.75" customHeight="1" thickTop="1" x14ac:dyDescent="0.3">
      <c r="A28" s="113" t="s">
        <v>57</v>
      </c>
      <c r="B28" s="113"/>
      <c r="C28" s="113"/>
      <c r="D28" s="113"/>
      <c r="E28" s="113"/>
      <c r="F28" s="113"/>
      <c r="G28" s="113"/>
      <c r="H28" s="113"/>
      <c r="I28" s="113"/>
      <c r="J28" s="16"/>
    </row>
    <row r="29" spans="1:10" x14ac:dyDescent="0.3">
      <c r="A29" s="113"/>
      <c r="B29" s="113"/>
      <c r="C29" s="113"/>
      <c r="D29" s="113"/>
      <c r="E29" s="113"/>
      <c r="F29" s="113"/>
      <c r="G29" s="113"/>
      <c r="H29" s="113"/>
      <c r="I29" s="113"/>
      <c r="J29" s="16"/>
    </row>
    <row r="30" spans="1:10" x14ac:dyDescent="0.3">
      <c r="A30" s="55"/>
      <c r="B30" s="55"/>
      <c r="C30" s="55"/>
      <c r="D30" s="55"/>
      <c r="E30" s="55"/>
      <c r="F30" s="55"/>
      <c r="G30" s="55"/>
      <c r="H30" s="55"/>
      <c r="I30" s="55"/>
      <c r="J30" s="16"/>
    </row>
    <row r="31" spans="1:10" x14ac:dyDescent="0.3">
      <c r="A31" s="18" t="s">
        <v>45</v>
      </c>
      <c r="B31" s="19"/>
      <c r="C31" s="19"/>
      <c r="D31" s="19"/>
      <c r="E31" s="19"/>
      <c r="F31" s="19"/>
      <c r="G31" s="19"/>
      <c r="H31" s="19"/>
      <c r="I31" s="19"/>
      <c r="J31" s="16"/>
    </row>
    <row r="32" spans="1:10" ht="15" thickBot="1" x14ac:dyDescent="0.35">
      <c r="A32" s="57"/>
      <c r="B32" s="19" t="s">
        <v>46</v>
      </c>
      <c r="C32" s="57" t="s">
        <v>164</v>
      </c>
      <c r="D32" s="19" t="s">
        <v>47</v>
      </c>
      <c r="E32" s="19"/>
      <c r="F32" s="19"/>
      <c r="G32" s="19"/>
      <c r="H32" s="19"/>
      <c r="I32" s="19"/>
      <c r="J32" s="16"/>
    </row>
    <row r="33" spans="1:10" ht="15" thickTop="1" x14ac:dyDescent="0.3">
      <c r="A33" s="19" t="s">
        <v>58</v>
      </c>
      <c r="B33" s="19"/>
      <c r="C33" s="19"/>
      <c r="D33" s="19"/>
      <c r="E33" s="19"/>
      <c r="F33" s="19"/>
      <c r="G33" s="19"/>
      <c r="H33" s="19"/>
      <c r="I33" s="19"/>
      <c r="J33" s="16"/>
    </row>
    <row r="34" spans="1:10" ht="15" thickBot="1" x14ac:dyDescent="0.35">
      <c r="A34" s="19" t="s">
        <v>63</v>
      </c>
      <c r="B34" s="19"/>
      <c r="C34" s="19"/>
      <c r="D34" s="109"/>
      <c r="E34" s="109"/>
      <c r="F34" s="109"/>
      <c r="G34" s="109"/>
      <c r="H34" s="109"/>
      <c r="I34" s="109"/>
      <c r="J34" s="16"/>
    </row>
    <row r="35" spans="1:10" ht="15" thickTop="1" x14ac:dyDescent="0.3">
      <c r="A35" s="19"/>
      <c r="B35" s="19"/>
      <c r="C35" s="19"/>
      <c r="D35" s="16"/>
      <c r="E35" s="16"/>
      <c r="F35" s="16"/>
      <c r="G35" s="16"/>
      <c r="H35" s="16"/>
      <c r="I35" s="16"/>
      <c r="J35" s="16"/>
    </row>
    <row r="36" spans="1:10" x14ac:dyDescent="0.3">
      <c r="A36" s="18" t="s">
        <v>48</v>
      </c>
      <c r="B36" s="19"/>
      <c r="C36" s="19"/>
      <c r="D36" s="19"/>
      <c r="E36" s="19"/>
      <c r="F36" s="19"/>
      <c r="G36" s="19"/>
      <c r="H36" s="19"/>
      <c r="I36" s="19"/>
      <c r="J36" s="16"/>
    </row>
    <row r="37" spans="1:10" ht="15" thickBot="1" x14ac:dyDescent="0.35">
      <c r="A37" s="57"/>
      <c r="B37" s="19" t="s">
        <v>49</v>
      </c>
      <c r="C37" s="57" t="s">
        <v>164</v>
      </c>
      <c r="D37" s="19" t="s">
        <v>50</v>
      </c>
      <c r="E37" s="19"/>
      <c r="F37" s="19"/>
      <c r="G37" s="19"/>
      <c r="H37" s="19"/>
      <c r="I37" s="19"/>
      <c r="J37" s="16"/>
    </row>
    <row r="38" spans="1:10" ht="15" thickTop="1" x14ac:dyDescent="0.3">
      <c r="A38" s="19" t="s">
        <v>59</v>
      </c>
      <c r="B38" s="19"/>
      <c r="C38" s="19"/>
      <c r="D38" s="19"/>
      <c r="E38" s="19"/>
      <c r="F38" s="19"/>
      <c r="G38" s="19"/>
      <c r="H38" s="19"/>
      <c r="I38" s="19"/>
      <c r="J38" s="16"/>
    </row>
    <row r="39" spans="1:10" ht="15" thickBot="1" x14ac:dyDescent="0.35">
      <c r="A39" s="18" t="s">
        <v>51</v>
      </c>
      <c r="B39" s="19"/>
      <c r="C39" s="109"/>
      <c r="D39" s="109"/>
      <c r="E39" s="109"/>
      <c r="F39" s="109"/>
      <c r="G39" s="109"/>
      <c r="H39" s="109"/>
      <c r="I39" s="109"/>
      <c r="J39" s="16"/>
    </row>
    <row r="40" spans="1:10" ht="15" thickTop="1" x14ac:dyDescent="0.3">
      <c r="A40" s="18"/>
      <c r="B40" s="16"/>
      <c r="C40" s="16"/>
      <c r="D40" s="16"/>
      <c r="E40" s="16"/>
      <c r="F40" s="16"/>
      <c r="G40" s="16"/>
      <c r="H40" s="16"/>
      <c r="I40" s="16"/>
      <c r="J40" s="16"/>
    </row>
    <row r="41" spans="1:10" x14ac:dyDescent="0.3">
      <c r="A41" s="16"/>
    </row>
    <row r="44" spans="1:10" ht="17.25" customHeight="1" x14ac:dyDescent="0.3"/>
  </sheetData>
  <sheetProtection algorithmName="SHA-512" hashValue="ytUNUKGGQF3Wn9lzvjkGBkUU0cqoh6QSuxD1YtzpPGWcBI+Y4EXXG9zrtOpbiglkvaVduwQAhAYDJXHsGwL+/A==" saltValue="12Ds6q29AW2VoJyxoCtiBA==" spinCount="100000" sheet="1" objects="1" scenarios="1"/>
  <mergeCells count="34">
    <mergeCell ref="C39:I39"/>
    <mergeCell ref="A1:I1"/>
    <mergeCell ref="A2:I2"/>
    <mergeCell ref="A3:I3"/>
    <mergeCell ref="A4:I4"/>
    <mergeCell ref="A23:I24"/>
    <mergeCell ref="A28:I29"/>
    <mergeCell ref="A5:E5"/>
    <mergeCell ref="G5:I5"/>
    <mergeCell ref="A6:E6"/>
    <mergeCell ref="A7:E7"/>
    <mergeCell ref="G6:I6"/>
    <mergeCell ref="D34:I34"/>
    <mergeCell ref="G7:I7"/>
    <mergeCell ref="A17:D17"/>
    <mergeCell ref="E8:I8"/>
    <mergeCell ref="E17:I17"/>
    <mergeCell ref="A10:D10"/>
    <mergeCell ref="A11:D11"/>
    <mergeCell ref="A14:D14"/>
    <mergeCell ref="A15:D15"/>
    <mergeCell ref="A12:D12"/>
    <mergeCell ref="A13:D13"/>
    <mergeCell ref="E10:I10"/>
    <mergeCell ref="E11:I11"/>
    <mergeCell ref="E12:I12"/>
    <mergeCell ref="E13:I13"/>
    <mergeCell ref="A8:D8"/>
    <mergeCell ref="A9:D9"/>
    <mergeCell ref="A16:D16"/>
    <mergeCell ref="E14:I14"/>
    <mergeCell ref="E15:I15"/>
    <mergeCell ref="E16:I16"/>
    <mergeCell ref="E9:I9"/>
  </mergeCells>
  <pageMargins left="0.7" right="0.7" top="0.75" bottom="0.75" header="0.3" footer="0.3"/>
  <pageSetup orientation="portrait" r:id="rId1"/>
  <headerFooter>
    <oddHeader>&amp;CU.S. DOT SOLICITATION FOR SMALL BUSINESS INNOVATION RESEARCH PROGRAM
APPENDIX C
&amp;G</oddHeader>
  </headerFooter>
  <rowBreaks count="1" manualBreakCount="1">
    <brk id="41"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Layout" zoomScaleNormal="100" workbookViewId="0">
      <selection activeCell="A2" sqref="A2"/>
    </sheetView>
  </sheetViews>
  <sheetFormatPr defaultRowHeight="14.4" x14ac:dyDescent="0.3"/>
  <cols>
    <col min="1" max="16384" width="8.88671875" style="14"/>
  </cols>
  <sheetData>
    <row r="1" spans="1:10" ht="29.4" customHeight="1" x14ac:dyDescent="0.3">
      <c r="A1" s="227" t="s">
        <v>126</v>
      </c>
      <c r="B1" s="228"/>
      <c r="C1" s="228"/>
      <c r="D1" s="228"/>
      <c r="E1" s="228"/>
      <c r="F1" s="228"/>
      <c r="G1" s="228"/>
      <c r="H1" s="228"/>
      <c r="I1" s="228"/>
      <c r="J1" s="228"/>
    </row>
    <row r="2" spans="1:10" ht="14.4" customHeight="1" x14ac:dyDescent="0.3">
      <c r="A2" s="67"/>
      <c r="B2" s="68"/>
      <c r="C2" s="68"/>
      <c r="D2" s="68"/>
      <c r="E2" s="68"/>
      <c r="F2" s="68"/>
      <c r="G2" s="68"/>
      <c r="H2" s="68"/>
      <c r="I2" s="68"/>
      <c r="J2" s="68"/>
    </row>
    <row r="3" spans="1:10" x14ac:dyDescent="0.3">
      <c r="A3" s="222" t="s">
        <v>127</v>
      </c>
      <c r="B3" s="222"/>
      <c r="C3" s="222"/>
      <c r="D3" s="222"/>
      <c r="E3" s="222"/>
      <c r="F3" s="222"/>
      <c r="G3" s="222"/>
      <c r="H3" s="222"/>
      <c r="I3" s="222"/>
      <c r="J3" s="222"/>
    </row>
    <row r="4" spans="1:10" ht="43.2" customHeight="1" x14ac:dyDescent="0.3">
      <c r="A4" s="225" t="s">
        <v>130</v>
      </c>
      <c r="B4" s="225"/>
      <c r="C4" s="225"/>
      <c r="D4" s="225"/>
      <c r="E4" s="225"/>
      <c r="F4" s="225"/>
      <c r="G4" s="225"/>
      <c r="H4" s="225"/>
      <c r="I4" s="225"/>
      <c r="J4" s="225"/>
    </row>
    <row r="5" spans="1:10" ht="59.4" customHeight="1" x14ac:dyDescent="0.3">
      <c r="A5" s="225" t="s">
        <v>131</v>
      </c>
      <c r="B5" s="226"/>
      <c r="C5" s="226"/>
      <c r="D5" s="226"/>
      <c r="E5" s="226"/>
      <c r="F5" s="226"/>
      <c r="G5" s="226"/>
      <c r="H5" s="226"/>
      <c r="I5" s="226"/>
      <c r="J5" s="226"/>
    </row>
    <row r="6" spans="1:10" ht="31.2" customHeight="1" x14ac:dyDescent="0.3">
      <c r="A6" s="225" t="s">
        <v>132</v>
      </c>
      <c r="B6" s="225"/>
      <c r="C6" s="225"/>
      <c r="D6" s="225"/>
      <c r="E6" s="225"/>
      <c r="F6" s="225"/>
      <c r="G6" s="225"/>
      <c r="H6" s="225"/>
      <c r="I6" s="225"/>
      <c r="J6" s="225"/>
    </row>
    <row r="7" spans="1:10" ht="14.4" customHeight="1" x14ac:dyDescent="0.3">
      <c r="A7" s="66"/>
      <c r="B7" s="66"/>
      <c r="C7" s="66"/>
      <c r="D7" s="66"/>
      <c r="E7" s="66"/>
      <c r="F7" s="66"/>
      <c r="G7" s="66"/>
      <c r="H7" s="66"/>
      <c r="I7" s="66"/>
      <c r="J7" s="66"/>
    </row>
    <row r="8" spans="1:10" x14ac:dyDescent="0.3">
      <c r="A8" s="222" t="s">
        <v>128</v>
      </c>
      <c r="B8" s="222"/>
      <c r="C8" s="222"/>
      <c r="D8" s="222"/>
      <c r="E8" s="222"/>
      <c r="F8" s="222"/>
      <c r="G8" s="222"/>
      <c r="H8" s="222"/>
      <c r="I8" s="222"/>
      <c r="J8" s="222"/>
    </row>
    <row r="9" spans="1:10" ht="30" customHeight="1" x14ac:dyDescent="0.3">
      <c r="A9" s="225" t="s">
        <v>133</v>
      </c>
      <c r="B9" s="225"/>
      <c r="C9" s="225"/>
      <c r="D9" s="225"/>
      <c r="E9" s="225"/>
      <c r="F9" s="225"/>
      <c r="G9" s="225"/>
      <c r="H9" s="225"/>
      <c r="I9" s="225"/>
      <c r="J9" s="225"/>
    </row>
    <row r="10" spans="1:10" ht="49.2" customHeight="1" x14ac:dyDescent="0.3">
      <c r="A10" s="229" t="s">
        <v>134</v>
      </c>
      <c r="B10" s="230"/>
      <c r="C10" s="230"/>
      <c r="D10" s="230"/>
      <c r="E10" s="230"/>
      <c r="F10" s="230"/>
      <c r="G10" s="230"/>
      <c r="H10" s="230"/>
      <c r="I10" s="230"/>
      <c r="J10" s="230"/>
    </row>
    <row r="11" spans="1:10" ht="14.4" customHeight="1" x14ac:dyDescent="0.3">
      <c r="A11" s="69"/>
      <c r="B11" s="70"/>
      <c r="C11" s="70"/>
      <c r="D11" s="70"/>
      <c r="E11" s="70"/>
      <c r="F11" s="70"/>
      <c r="G11" s="70"/>
      <c r="H11" s="70"/>
      <c r="I11" s="70"/>
      <c r="J11" s="70"/>
    </row>
    <row r="12" spans="1:10" x14ac:dyDescent="0.3">
      <c r="A12" s="222" t="s">
        <v>129</v>
      </c>
      <c r="B12" s="222"/>
      <c r="C12" s="222"/>
      <c r="D12" s="222"/>
      <c r="E12" s="222"/>
      <c r="F12" s="222"/>
      <c r="G12" s="222"/>
      <c r="H12" s="222"/>
      <c r="I12" s="222"/>
      <c r="J12" s="222"/>
    </row>
    <row r="13" spans="1:10" ht="60" customHeight="1" x14ac:dyDescent="0.3">
      <c r="A13" s="221" t="s">
        <v>137</v>
      </c>
      <c r="B13" s="224"/>
      <c r="C13" s="224"/>
      <c r="D13" s="224"/>
      <c r="E13" s="224"/>
      <c r="F13" s="224"/>
      <c r="G13" s="224"/>
      <c r="H13" s="224"/>
      <c r="I13" s="224"/>
      <c r="J13" s="224"/>
    </row>
    <row r="14" spans="1:10" ht="28.8" customHeight="1" x14ac:dyDescent="0.3">
      <c r="A14" s="221" t="s">
        <v>138</v>
      </c>
      <c r="B14" s="224"/>
      <c r="C14" s="224"/>
      <c r="D14" s="224"/>
      <c r="E14" s="224"/>
      <c r="F14" s="224"/>
      <c r="G14" s="224"/>
      <c r="H14" s="224"/>
      <c r="I14" s="224"/>
      <c r="J14" s="224"/>
    </row>
    <row r="15" spans="1:10" x14ac:dyDescent="0.3">
      <c r="A15" s="221" t="s">
        <v>139</v>
      </c>
      <c r="B15" s="224"/>
      <c r="C15" s="224"/>
      <c r="D15" s="224"/>
      <c r="E15" s="224"/>
      <c r="F15" s="224"/>
      <c r="G15" s="224"/>
      <c r="H15" s="224"/>
      <c r="I15" s="224"/>
      <c r="J15" s="224"/>
    </row>
    <row r="16" spans="1:10" ht="162" customHeight="1" x14ac:dyDescent="0.3">
      <c r="A16" s="221" t="s">
        <v>140</v>
      </c>
      <c r="B16" s="224"/>
      <c r="C16" s="224"/>
      <c r="D16" s="224"/>
      <c r="E16" s="224"/>
      <c r="F16" s="224"/>
      <c r="G16" s="224"/>
      <c r="H16" s="224"/>
      <c r="I16" s="224"/>
      <c r="J16" s="224"/>
    </row>
    <row r="17" spans="1:10" ht="44.4" customHeight="1" x14ac:dyDescent="0.3">
      <c r="A17" s="221" t="s">
        <v>141</v>
      </c>
      <c r="B17" s="221"/>
      <c r="C17" s="221"/>
      <c r="D17" s="221"/>
      <c r="E17" s="221"/>
      <c r="F17" s="221"/>
      <c r="G17" s="221"/>
      <c r="H17" s="221"/>
      <c r="I17" s="221"/>
      <c r="J17" s="221"/>
    </row>
    <row r="21" spans="1:10" ht="234.6" customHeight="1" x14ac:dyDescent="0.3">
      <c r="A21" s="221" t="s">
        <v>142</v>
      </c>
      <c r="B21" s="224"/>
      <c r="C21" s="224"/>
      <c r="D21" s="224"/>
      <c r="E21" s="224"/>
      <c r="F21" s="224"/>
      <c r="G21" s="224"/>
      <c r="H21" s="224"/>
      <c r="I21" s="224"/>
      <c r="J21" s="224"/>
    </row>
    <row r="22" spans="1:10" x14ac:dyDescent="0.3">
      <c r="A22" s="222" t="s">
        <v>70</v>
      </c>
      <c r="B22" s="222"/>
      <c r="C22" s="222"/>
      <c r="D22" s="222"/>
      <c r="E22" s="222"/>
      <c r="F22" s="222"/>
      <c r="G22" s="222"/>
      <c r="H22" s="222"/>
      <c r="I22" s="222"/>
      <c r="J22" s="222"/>
    </row>
    <row r="23" spans="1:10" ht="105" customHeight="1" x14ac:dyDescent="0.3">
      <c r="A23" s="221" t="s">
        <v>143</v>
      </c>
      <c r="B23" s="224"/>
      <c r="C23" s="224"/>
      <c r="D23" s="224"/>
      <c r="E23" s="224"/>
      <c r="F23" s="224"/>
      <c r="G23" s="224"/>
      <c r="H23" s="224"/>
      <c r="I23" s="224"/>
      <c r="J23" s="224"/>
    </row>
    <row r="24" spans="1:10" ht="28.8" customHeight="1" x14ac:dyDescent="0.3">
      <c r="A24" s="221" t="s">
        <v>144</v>
      </c>
      <c r="B24" s="221"/>
      <c r="C24" s="221"/>
      <c r="D24" s="221"/>
      <c r="E24" s="221"/>
      <c r="F24" s="221"/>
      <c r="G24" s="221"/>
      <c r="H24" s="221"/>
      <c r="I24" s="221"/>
      <c r="J24" s="221"/>
    </row>
    <row r="25" spans="1:10" x14ac:dyDescent="0.3">
      <c r="A25" s="224" t="s">
        <v>145</v>
      </c>
      <c r="B25" s="224"/>
      <c r="C25" s="224"/>
      <c r="D25" s="224"/>
      <c r="E25" s="224"/>
      <c r="F25" s="224"/>
      <c r="G25" s="224"/>
      <c r="H25" s="224"/>
      <c r="I25" s="224"/>
      <c r="J25" s="224"/>
    </row>
    <row r="26" spans="1:10" ht="43.2" customHeight="1" x14ac:dyDescent="0.3">
      <c r="A26" s="221" t="s">
        <v>146</v>
      </c>
      <c r="B26" s="221"/>
      <c r="C26" s="221"/>
      <c r="D26" s="221"/>
      <c r="E26" s="221"/>
      <c r="F26" s="221"/>
      <c r="G26" s="221"/>
      <c r="H26" s="221"/>
      <c r="I26" s="221"/>
      <c r="J26" s="221"/>
    </row>
    <row r="27" spans="1:10" ht="14.4" customHeight="1" x14ac:dyDescent="0.3">
      <c r="A27" s="63"/>
      <c r="B27" s="63"/>
      <c r="C27" s="63"/>
      <c r="D27" s="63"/>
      <c r="E27" s="63"/>
      <c r="F27" s="63"/>
      <c r="G27" s="63"/>
      <c r="H27" s="63"/>
      <c r="I27" s="63"/>
      <c r="J27" s="63"/>
    </row>
    <row r="28" spans="1:10" x14ac:dyDescent="0.3">
      <c r="A28" s="222" t="s">
        <v>147</v>
      </c>
      <c r="B28" s="222"/>
      <c r="C28" s="222"/>
      <c r="D28" s="222"/>
      <c r="E28" s="222"/>
      <c r="F28" s="222"/>
      <c r="G28" s="222"/>
      <c r="H28" s="222"/>
      <c r="I28" s="222"/>
      <c r="J28" s="222"/>
    </row>
    <row r="29" spans="1:10" ht="86.4" customHeight="1" x14ac:dyDescent="0.3">
      <c r="A29" s="221" t="s">
        <v>148</v>
      </c>
      <c r="B29" s="221"/>
      <c r="C29" s="221"/>
      <c r="D29" s="221"/>
      <c r="E29" s="221"/>
      <c r="F29" s="221"/>
      <c r="G29" s="221"/>
      <c r="H29" s="221"/>
      <c r="I29" s="221"/>
      <c r="J29" s="221"/>
    </row>
    <row r="30" spans="1:10" ht="14.4" customHeight="1" x14ac:dyDescent="0.3">
      <c r="A30" s="63"/>
      <c r="B30" s="63"/>
      <c r="C30" s="63"/>
      <c r="D30" s="63"/>
      <c r="E30" s="63"/>
      <c r="F30" s="63"/>
      <c r="G30" s="63"/>
      <c r="H30" s="63"/>
      <c r="I30" s="63"/>
      <c r="J30" s="63"/>
    </row>
    <row r="31" spans="1:10" x14ac:dyDescent="0.3">
      <c r="A31" s="222" t="s">
        <v>149</v>
      </c>
      <c r="B31" s="222"/>
      <c r="C31" s="222"/>
      <c r="D31" s="222"/>
      <c r="E31" s="222"/>
      <c r="F31" s="222"/>
      <c r="G31" s="222"/>
      <c r="H31" s="222"/>
      <c r="I31" s="222"/>
      <c r="J31" s="222"/>
    </row>
    <row r="32" spans="1:10" ht="58.8" customHeight="1" x14ac:dyDescent="0.3">
      <c r="A32" s="225" t="s">
        <v>154</v>
      </c>
      <c r="B32" s="225"/>
      <c r="C32" s="225"/>
      <c r="D32" s="225"/>
      <c r="E32" s="225"/>
      <c r="F32" s="225"/>
      <c r="G32" s="225"/>
      <c r="H32" s="225"/>
      <c r="I32" s="225"/>
      <c r="J32" s="225"/>
    </row>
    <row r="33" spans="1:10" ht="45" customHeight="1" x14ac:dyDescent="0.3">
      <c r="A33" s="221" t="s">
        <v>155</v>
      </c>
      <c r="B33" s="221"/>
      <c r="C33" s="221"/>
      <c r="D33" s="221"/>
      <c r="E33" s="221"/>
      <c r="F33" s="221"/>
      <c r="G33" s="221"/>
      <c r="H33" s="221"/>
      <c r="I33" s="221"/>
      <c r="J33" s="221"/>
    </row>
    <row r="35" spans="1:10" x14ac:dyDescent="0.3">
      <c r="A35" s="222" t="s">
        <v>150</v>
      </c>
      <c r="B35" s="222"/>
      <c r="C35" s="222"/>
      <c r="D35" s="222"/>
      <c r="E35" s="222"/>
      <c r="F35" s="222"/>
      <c r="G35" s="222"/>
      <c r="H35" s="222"/>
      <c r="I35" s="222"/>
      <c r="J35" s="222"/>
    </row>
    <row r="36" spans="1:10" ht="117.6" customHeight="1" x14ac:dyDescent="0.3">
      <c r="A36" s="223" t="s">
        <v>151</v>
      </c>
      <c r="B36" s="224"/>
      <c r="C36" s="224"/>
      <c r="D36" s="224"/>
      <c r="E36" s="224"/>
      <c r="F36" s="224"/>
      <c r="G36" s="224"/>
      <c r="H36" s="224"/>
      <c r="I36" s="224"/>
      <c r="J36" s="224"/>
    </row>
    <row r="37" spans="1:10" ht="14.4" customHeight="1" x14ac:dyDescent="0.3">
      <c r="A37" s="64"/>
      <c r="B37" s="65"/>
      <c r="C37" s="65"/>
      <c r="D37" s="65"/>
      <c r="E37" s="65"/>
      <c r="F37" s="65"/>
      <c r="G37" s="65"/>
      <c r="H37" s="65"/>
      <c r="I37" s="65"/>
      <c r="J37" s="65"/>
    </row>
    <row r="38" spans="1:10" x14ac:dyDescent="0.3">
      <c r="A38" s="222" t="s">
        <v>152</v>
      </c>
      <c r="B38" s="222"/>
      <c r="C38" s="222"/>
      <c r="D38" s="222"/>
      <c r="E38" s="222"/>
      <c r="F38" s="222"/>
      <c r="G38" s="222"/>
      <c r="H38" s="222"/>
      <c r="I38" s="222"/>
      <c r="J38" s="222"/>
    </row>
    <row r="39" spans="1:10" ht="75" customHeight="1" x14ac:dyDescent="0.3">
      <c r="A39" s="221" t="s">
        <v>153</v>
      </c>
      <c r="B39" s="221"/>
      <c r="C39" s="221"/>
      <c r="D39" s="221"/>
      <c r="E39" s="221"/>
      <c r="F39" s="221"/>
      <c r="G39" s="221"/>
      <c r="H39" s="221"/>
      <c r="I39" s="221"/>
      <c r="J39" s="221"/>
    </row>
  </sheetData>
  <sheetProtection algorithmName="SHA-512" hashValue="Nb4vzUdgRUY0+jH/X8si1VRaZQ0tRQAXL0NijxxTQuZz8FNPXS0FSkbO2J9NGEvr7QOTlUk2itkJUTtrP0v6vA==" saltValue="hvouH3OkDAZ8lAZXkLy3Eg==" spinCount="100000" sheet="1" objects="1" scenarios="1"/>
  <mergeCells count="29">
    <mergeCell ref="A1:J1"/>
    <mergeCell ref="A3:J3"/>
    <mergeCell ref="A8:J8"/>
    <mergeCell ref="A10:J10"/>
    <mergeCell ref="A12:J12"/>
    <mergeCell ref="A23:J23"/>
    <mergeCell ref="A9:J9"/>
    <mergeCell ref="A4:J4"/>
    <mergeCell ref="A5:J5"/>
    <mergeCell ref="A6:J6"/>
    <mergeCell ref="A13:J13"/>
    <mergeCell ref="A14:J14"/>
    <mergeCell ref="A15:J15"/>
    <mergeCell ref="A16:J16"/>
    <mergeCell ref="A17:J17"/>
    <mergeCell ref="A21:J21"/>
    <mergeCell ref="A22:J22"/>
    <mergeCell ref="A32:J32"/>
    <mergeCell ref="A24:J24"/>
    <mergeCell ref="A25:J25"/>
    <mergeCell ref="A26:J26"/>
    <mergeCell ref="A28:J28"/>
    <mergeCell ref="A29:J29"/>
    <mergeCell ref="A31:J31"/>
    <mergeCell ref="A33:J33"/>
    <mergeCell ref="A35:J35"/>
    <mergeCell ref="A36:J36"/>
    <mergeCell ref="A38:J38"/>
    <mergeCell ref="A39:J39"/>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Layout" topLeftCell="A16" zoomScaleNormal="100" workbookViewId="0">
      <selection activeCell="J2" sqref="J2"/>
    </sheetView>
  </sheetViews>
  <sheetFormatPr defaultColWidth="8.88671875" defaultRowHeight="14.4" x14ac:dyDescent="0.3"/>
  <cols>
    <col min="1" max="1" width="4.5546875" style="14" customWidth="1"/>
    <col min="2" max="5" width="8.88671875" style="14"/>
    <col min="6" max="7" width="8.88671875" style="14" customWidth="1"/>
    <col min="8" max="8" width="7.77734375" style="14" customWidth="1"/>
    <col min="9" max="9" width="6" style="14" customWidth="1"/>
    <col min="10" max="10" width="13.88671875" style="14" customWidth="1"/>
    <col min="11" max="16384" width="8.88671875" style="14"/>
  </cols>
  <sheetData>
    <row r="1" spans="1:10" ht="18" x14ac:dyDescent="0.35">
      <c r="A1" s="119" t="s">
        <v>17</v>
      </c>
      <c r="B1" s="119"/>
      <c r="C1" s="119"/>
      <c r="D1" s="119"/>
      <c r="E1" s="120"/>
      <c r="F1" s="120"/>
      <c r="G1" s="120"/>
      <c r="H1" s="120"/>
      <c r="I1" s="120"/>
      <c r="J1" s="16"/>
    </row>
    <row r="2" spans="1:10" ht="15.6" x14ac:dyDescent="0.3">
      <c r="A2" s="121" t="s">
        <v>60</v>
      </c>
      <c r="B2" s="121"/>
      <c r="C2" s="121"/>
      <c r="D2" s="121"/>
      <c r="E2" s="120"/>
      <c r="F2" s="120"/>
      <c r="G2" s="120"/>
      <c r="H2" s="120"/>
      <c r="I2" s="120"/>
      <c r="J2" s="16"/>
    </row>
    <row r="3" spans="1:10" ht="15.6" x14ac:dyDescent="0.3">
      <c r="A3" s="59"/>
      <c r="B3" s="59"/>
      <c r="C3" s="59"/>
      <c r="D3" s="59"/>
      <c r="E3" s="58"/>
      <c r="F3" s="58"/>
      <c r="G3" s="58"/>
      <c r="H3" s="58"/>
      <c r="I3" s="58"/>
      <c r="J3" s="16"/>
    </row>
    <row r="4" spans="1:10" x14ac:dyDescent="0.3">
      <c r="A4" s="122" t="s">
        <v>65</v>
      </c>
      <c r="B4" s="123"/>
      <c r="C4" s="124"/>
      <c r="D4" s="105" t="s">
        <v>156</v>
      </c>
      <c r="E4" s="106"/>
      <c r="F4" s="106"/>
      <c r="G4" s="106"/>
      <c r="H4" s="106"/>
      <c r="I4" s="107"/>
      <c r="J4" s="16"/>
    </row>
    <row r="5" spans="1:10" ht="15" customHeight="1" x14ac:dyDescent="0.3">
      <c r="A5" s="125" t="s">
        <v>1</v>
      </c>
      <c r="B5" s="126"/>
      <c r="C5" s="127"/>
      <c r="D5" s="105" t="s">
        <v>157</v>
      </c>
      <c r="E5" s="106"/>
      <c r="F5" s="106"/>
      <c r="G5" s="106"/>
      <c r="H5" s="106"/>
      <c r="I5" s="107"/>
      <c r="J5" s="16"/>
    </row>
    <row r="6" spans="1:10" ht="15" customHeight="1" x14ac:dyDescent="0.3">
      <c r="A6" s="16"/>
      <c r="B6" s="16"/>
      <c r="C6" s="16"/>
      <c r="D6" s="16"/>
      <c r="E6" s="16"/>
      <c r="F6" s="16"/>
      <c r="G6" s="16"/>
      <c r="H6" s="16"/>
      <c r="I6" s="16"/>
      <c r="J6" s="16"/>
    </row>
    <row r="7" spans="1:10" ht="19.8" customHeight="1" x14ac:dyDescent="0.3">
      <c r="A7" s="20">
        <v>1</v>
      </c>
      <c r="B7" s="128" t="s">
        <v>19</v>
      </c>
      <c r="C7" s="128"/>
      <c r="D7" s="128"/>
      <c r="E7" s="128"/>
      <c r="F7" s="128"/>
      <c r="G7" s="128"/>
      <c r="H7" s="129">
        <f>direct_labor_B!E27</f>
        <v>30876.399999999998</v>
      </c>
      <c r="I7" s="129"/>
      <c r="J7" s="16"/>
    </row>
    <row r="8" spans="1:10" ht="19.8" customHeight="1" x14ac:dyDescent="0.3">
      <c r="A8" s="20">
        <v>2</v>
      </c>
      <c r="B8" s="133" t="s">
        <v>20</v>
      </c>
      <c r="C8" s="133"/>
      <c r="D8" s="133"/>
      <c r="E8" s="133"/>
      <c r="F8" s="134"/>
      <c r="G8" s="134"/>
      <c r="H8" s="129">
        <f>materials_C!E31</f>
        <v>100</v>
      </c>
      <c r="I8" s="129"/>
      <c r="J8" s="16"/>
    </row>
    <row r="9" spans="1:10" ht="20.25" customHeight="1" x14ac:dyDescent="0.3">
      <c r="A9" s="20">
        <v>3</v>
      </c>
      <c r="B9" s="134" t="s">
        <v>109</v>
      </c>
      <c r="C9" s="134"/>
      <c r="D9" s="134"/>
      <c r="E9" s="134"/>
      <c r="F9" s="134"/>
      <c r="G9" s="134"/>
      <c r="H9" s="129">
        <f>equipment_D!E17</f>
        <v>0</v>
      </c>
      <c r="I9" s="129"/>
      <c r="J9" s="16"/>
    </row>
    <row r="10" spans="1:10" ht="20.25" customHeight="1" x14ac:dyDescent="0.3">
      <c r="A10" s="20">
        <v>4</v>
      </c>
      <c r="B10" s="134" t="s">
        <v>110</v>
      </c>
      <c r="C10" s="134"/>
      <c r="D10" s="134"/>
      <c r="E10" s="134"/>
      <c r="F10" s="134"/>
      <c r="G10" s="134"/>
      <c r="H10" s="129">
        <f>equipment_D!E32</f>
        <v>0</v>
      </c>
      <c r="I10" s="129"/>
      <c r="J10" s="16"/>
    </row>
    <row r="11" spans="1:10" ht="20.25" customHeight="1" x14ac:dyDescent="0.3">
      <c r="A11" s="20">
        <v>5</v>
      </c>
      <c r="B11" s="128" t="s">
        <v>111</v>
      </c>
      <c r="C11" s="128"/>
      <c r="D11" s="128"/>
      <c r="E11" s="128"/>
      <c r="F11" s="128"/>
      <c r="G11" s="128"/>
      <c r="H11" s="129">
        <f>subs_consltnts_E!E19</f>
        <v>450</v>
      </c>
      <c r="I11" s="129"/>
      <c r="J11" s="16"/>
    </row>
    <row r="12" spans="1:10" ht="20.25" customHeight="1" x14ac:dyDescent="0.3">
      <c r="A12" s="20">
        <v>6</v>
      </c>
      <c r="B12" s="128" t="s">
        <v>112</v>
      </c>
      <c r="C12" s="128"/>
      <c r="D12" s="128"/>
      <c r="E12" s="128"/>
      <c r="F12" s="128"/>
      <c r="G12" s="128"/>
      <c r="H12" s="129">
        <f>subs_consltnts_E!E36</f>
        <v>42500</v>
      </c>
      <c r="I12" s="129"/>
      <c r="J12" s="16"/>
    </row>
    <row r="13" spans="1:10" ht="28.8" customHeight="1" x14ac:dyDescent="0.3">
      <c r="A13" s="20"/>
      <c r="B13" s="139" t="s">
        <v>113</v>
      </c>
      <c r="C13" s="140"/>
      <c r="D13" s="140"/>
      <c r="E13" s="140"/>
      <c r="F13" s="140"/>
      <c r="G13" s="141"/>
      <c r="H13" s="142">
        <f>(H11+H12)/H26</f>
        <v>0.28905431087113231</v>
      </c>
      <c r="I13" s="142"/>
      <c r="J13" s="16"/>
    </row>
    <row r="14" spans="1:10" ht="20.25" customHeight="1" x14ac:dyDescent="0.3">
      <c r="A14" s="20">
        <v>7</v>
      </c>
      <c r="B14" s="135" t="s">
        <v>114</v>
      </c>
      <c r="C14" s="136"/>
      <c r="D14" s="136"/>
      <c r="E14" s="136"/>
      <c r="F14" s="137"/>
      <c r="G14" s="138"/>
      <c r="H14" s="129">
        <f>travel_F!E28</f>
        <v>1232</v>
      </c>
      <c r="I14" s="129"/>
      <c r="J14" s="16"/>
    </row>
    <row r="15" spans="1:10" ht="20.25" customHeight="1" x14ac:dyDescent="0.3">
      <c r="A15" s="20">
        <v>8</v>
      </c>
      <c r="B15" s="135" t="s">
        <v>115</v>
      </c>
      <c r="C15" s="136"/>
      <c r="D15" s="136"/>
      <c r="E15" s="136"/>
      <c r="F15" s="137"/>
      <c r="G15" s="138"/>
      <c r="H15" s="129">
        <f>other_G!E21</f>
        <v>1834</v>
      </c>
      <c r="I15" s="129"/>
      <c r="J15" s="16"/>
    </row>
    <row r="16" spans="1:10" ht="20.25" customHeight="1" thickBot="1" x14ac:dyDescent="0.35">
      <c r="A16" s="45">
        <v>9</v>
      </c>
      <c r="B16" s="174" t="s">
        <v>116</v>
      </c>
      <c r="C16" s="175"/>
      <c r="D16" s="175"/>
      <c r="E16" s="175"/>
      <c r="F16" s="176"/>
      <c r="G16" s="177"/>
      <c r="H16" s="178">
        <f>SUM(H7:I12,H14:I15)</f>
        <v>76992.399999999994</v>
      </c>
      <c r="I16" s="178"/>
      <c r="J16" s="16"/>
    </row>
    <row r="17" spans="1:10" ht="20.25" customHeight="1" x14ac:dyDescent="0.3">
      <c r="A17" s="47"/>
      <c r="B17" s="154" t="s">
        <v>98</v>
      </c>
      <c r="C17" s="155"/>
      <c r="D17" s="155"/>
      <c r="E17" s="155"/>
      <c r="F17" s="155"/>
      <c r="G17" s="156"/>
      <c r="H17" s="152"/>
      <c r="I17" s="153"/>
      <c r="J17" s="16"/>
    </row>
    <row r="18" spans="1:10" ht="19.8" customHeight="1" x14ac:dyDescent="0.3">
      <c r="A18" s="48">
        <v>10</v>
      </c>
      <c r="B18" s="130" t="s">
        <v>101</v>
      </c>
      <c r="C18" s="130"/>
      <c r="D18" s="130"/>
      <c r="E18" s="130"/>
      <c r="F18" s="131" t="s">
        <v>69</v>
      </c>
      <c r="G18" s="131"/>
      <c r="H18" s="129"/>
      <c r="I18" s="132"/>
      <c r="J18" s="16"/>
    </row>
    <row r="19" spans="1:10" ht="19.8" customHeight="1" x14ac:dyDescent="0.3">
      <c r="A19" s="48"/>
      <c r="B19" s="179" t="s">
        <v>99</v>
      </c>
      <c r="C19" s="179"/>
      <c r="D19" s="179"/>
      <c r="E19" s="179"/>
      <c r="F19" s="183">
        <v>0.34089999999999998</v>
      </c>
      <c r="G19" s="183"/>
      <c r="H19" s="181">
        <f>F19*H7</f>
        <v>10525.764759999998</v>
      </c>
      <c r="I19" s="182"/>
      <c r="J19" s="16"/>
    </row>
    <row r="20" spans="1:10" ht="19.8" customHeight="1" x14ac:dyDescent="0.3">
      <c r="A20" s="48">
        <v>11</v>
      </c>
      <c r="B20" s="130" t="s">
        <v>102</v>
      </c>
      <c r="C20" s="130"/>
      <c r="D20" s="130"/>
      <c r="E20" s="130"/>
      <c r="F20" s="131" t="s">
        <v>69</v>
      </c>
      <c r="G20" s="131"/>
      <c r="H20" s="129"/>
      <c r="I20" s="132"/>
      <c r="J20" s="16"/>
    </row>
    <row r="21" spans="1:10" ht="20.25" customHeight="1" x14ac:dyDescent="0.3">
      <c r="A21" s="48"/>
      <c r="B21" s="179" t="s">
        <v>100</v>
      </c>
      <c r="C21" s="179"/>
      <c r="D21" s="179"/>
      <c r="E21" s="179"/>
      <c r="F21" s="180">
        <v>0.90710000000000002</v>
      </c>
      <c r="G21" s="180"/>
      <c r="H21" s="181">
        <f>F21*(H7+H19)</f>
        <v>37555.903653795998</v>
      </c>
      <c r="I21" s="182"/>
      <c r="J21" s="16"/>
    </row>
    <row r="22" spans="1:10" ht="19.8" customHeight="1" x14ac:dyDescent="0.3">
      <c r="A22" s="48">
        <v>12</v>
      </c>
      <c r="B22" s="105" t="s">
        <v>103</v>
      </c>
      <c r="C22" s="106"/>
      <c r="D22" s="106"/>
      <c r="E22" s="107"/>
      <c r="F22" s="131" t="s">
        <v>69</v>
      </c>
      <c r="G22" s="131"/>
      <c r="H22" s="168"/>
      <c r="I22" s="169"/>
      <c r="J22" s="16"/>
    </row>
    <row r="23" spans="1:10" ht="26.4" customHeight="1" thickBot="1" x14ac:dyDescent="0.35">
      <c r="A23" s="49"/>
      <c r="B23" s="170" t="s">
        <v>135</v>
      </c>
      <c r="C23" s="170"/>
      <c r="D23" s="170"/>
      <c r="E23" s="170"/>
      <c r="F23" s="171">
        <v>0.1</v>
      </c>
      <c r="G23" s="171"/>
      <c r="H23" s="172">
        <f>F23*(H16+H19+H21)</f>
        <v>12507.406841379599</v>
      </c>
      <c r="I23" s="173"/>
      <c r="J23" s="16"/>
    </row>
    <row r="24" spans="1:10" ht="20.25" customHeight="1" x14ac:dyDescent="0.3">
      <c r="A24" s="46">
        <v>13</v>
      </c>
      <c r="B24" s="157" t="s">
        <v>117</v>
      </c>
      <c r="C24" s="158"/>
      <c r="D24" s="158"/>
      <c r="E24" s="158"/>
      <c r="F24" s="158"/>
      <c r="G24" s="159"/>
      <c r="H24" s="160">
        <f>H16+H19+H21+H23</f>
        <v>137581.47525517558</v>
      </c>
      <c r="I24" s="160"/>
      <c r="J24" s="16"/>
    </row>
    <row r="25" spans="1:10" ht="20.25" customHeight="1" x14ac:dyDescent="0.3">
      <c r="A25" s="20">
        <v>14</v>
      </c>
      <c r="B25" s="161" t="s">
        <v>78</v>
      </c>
      <c r="C25" s="161"/>
      <c r="D25" s="161"/>
      <c r="E25" s="161"/>
      <c r="F25" s="162">
        <v>0.08</v>
      </c>
      <c r="G25" s="162"/>
      <c r="H25" s="163">
        <f>H24*F25</f>
        <v>11006.518020414047</v>
      </c>
      <c r="I25" s="163"/>
      <c r="J25" s="16"/>
    </row>
    <row r="26" spans="1:10" ht="20.25" customHeight="1" x14ac:dyDescent="0.3">
      <c r="A26" s="20">
        <v>15</v>
      </c>
      <c r="B26" s="164" t="s">
        <v>118</v>
      </c>
      <c r="C26" s="165"/>
      <c r="D26" s="165"/>
      <c r="E26" s="165"/>
      <c r="F26" s="166"/>
      <c r="G26" s="167"/>
      <c r="H26" s="163">
        <f>H24+H25</f>
        <v>148587.99327558963</v>
      </c>
      <c r="I26" s="163"/>
      <c r="J26" s="16"/>
    </row>
    <row r="27" spans="1:10" ht="20.25" customHeight="1" x14ac:dyDescent="0.3">
      <c r="A27" s="143" t="s">
        <v>119</v>
      </c>
      <c r="B27" s="144"/>
      <c r="C27" s="144"/>
      <c r="D27" s="144"/>
      <c r="E27" s="144"/>
      <c r="F27" s="144"/>
      <c r="G27" s="144"/>
      <c r="H27" s="144"/>
      <c r="I27" s="145"/>
      <c r="J27" s="16"/>
    </row>
    <row r="28" spans="1:10" ht="20.25" customHeight="1" x14ac:dyDescent="0.3">
      <c r="A28" s="146"/>
      <c r="B28" s="147"/>
      <c r="C28" s="147"/>
      <c r="D28" s="147"/>
      <c r="E28" s="147"/>
      <c r="F28" s="147"/>
      <c r="G28" s="147"/>
      <c r="H28" s="147"/>
      <c r="I28" s="148"/>
      <c r="J28" s="16"/>
    </row>
    <row r="29" spans="1:10" ht="37.799999999999997" customHeight="1" x14ac:dyDescent="0.3">
      <c r="A29" s="149"/>
      <c r="B29" s="150"/>
      <c r="C29" s="150"/>
      <c r="D29" s="150"/>
      <c r="E29" s="150"/>
      <c r="F29" s="150"/>
      <c r="G29" s="150"/>
      <c r="H29" s="150"/>
      <c r="I29" s="151"/>
      <c r="J29" s="16"/>
    </row>
    <row r="30" spans="1:10" ht="20.25" customHeight="1" x14ac:dyDescent="0.3">
      <c r="A30" s="22"/>
      <c r="B30" s="22"/>
      <c r="C30" s="22"/>
      <c r="D30" s="22"/>
      <c r="E30" s="22"/>
      <c r="F30" s="22"/>
      <c r="G30" s="22"/>
      <c r="H30" s="22"/>
      <c r="I30" s="16"/>
      <c r="J30" s="16"/>
    </row>
    <row r="31" spans="1:10" ht="20.25" customHeight="1" x14ac:dyDescent="0.3">
      <c r="A31" s="22"/>
      <c r="B31" s="22"/>
      <c r="C31" s="22"/>
      <c r="D31" s="22"/>
      <c r="E31" s="22"/>
      <c r="F31" s="22"/>
      <c r="G31" s="22"/>
      <c r="H31" s="22"/>
      <c r="I31" s="22"/>
    </row>
    <row r="32" spans="1:10" ht="28.2" customHeight="1" x14ac:dyDescent="0.3">
      <c r="A32" s="22"/>
      <c r="B32" s="7"/>
      <c r="C32" s="7"/>
      <c r="D32" s="7"/>
      <c r="E32" s="7"/>
      <c r="F32" s="7"/>
      <c r="G32" s="7"/>
      <c r="H32" s="7"/>
      <c r="I32" s="7"/>
      <c r="J32" s="22"/>
    </row>
    <row r="33" spans="1:10" s="7" customFormat="1" x14ac:dyDescent="0.3">
      <c r="J33" s="22"/>
    </row>
    <row r="34" spans="1:10" s="7" customFormat="1" x14ac:dyDescent="0.3">
      <c r="J34" s="22"/>
    </row>
    <row r="35" spans="1:10" s="7" customFormat="1" x14ac:dyDescent="0.3">
      <c r="J35" s="22"/>
    </row>
    <row r="36" spans="1:10" s="7" customFormat="1" x14ac:dyDescent="0.3">
      <c r="B36" s="14"/>
      <c r="C36" s="14"/>
      <c r="D36" s="14"/>
      <c r="E36" s="14"/>
      <c r="F36" s="14"/>
      <c r="G36" s="14"/>
      <c r="H36" s="14"/>
      <c r="I36" s="14"/>
    </row>
    <row r="37" spans="1:10" s="7" customFormat="1" x14ac:dyDescent="0.3">
      <c r="A37" s="14"/>
      <c r="B37" s="14"/>
      <c r="C37" s="14"/>
      <c r="D37" s="14"/>
      <c r="E37" s="14"/>
      <c r="F37" s="14"/>
      <c r="G37" s="14"/>
      <c r="H37" s="14"/>
      <c r="I37" s="14"/>
    </row>
    <row r="38" spans="1:10" s="7" customFormat="1" x14ac:dyDescent="0.3">
      <c r="A38" s="14"/>
      <c r="B38" s="14"/>
      <c r="C38" s="14"/>
      <c r="D38" s="14"/>
      <c r="E38" s="14"/>
      <c r="F38" s="14"/>
      <c r="G38" s="14"/>
      <c r="H38" s="14"/>
      <c r="I38" s="14"/>
    </row>
    <row r="39" spans="1:10" s="7" customFormat="1" x14ac:dyDescent="0.3">
      <c r="A39" s="14"/>
      <c r="B39" s="14"/>
      <c r="C39" s="14"/>
      <c r="D39" s="14"/>
      <c r="E39" s="14"/>
      <c r="F39" s="14"/>
      <c r="G39" s="14"/>
      <c r="H39" s="14"/>
      <c r="I39" s="14"/>
    </row>
    <row r="40" spans="1:10" s="7" customFormat="1" x14ac:dyDescent="0.3">
      <c r="A40" s="14"/>
      <c r="B40" s="14"/>
      <c r="C40" s="14"/>
      <c r="D40" s="14"/>
      <c r="E40" s="14"/>
      <c r="F40" s="14"/>
      <c r="G40" s="14"/>
      <c r="H40" s="14"/>
      <c r="I40" s="14"/>
    </row>
    <row r="41" spans="1:10" s="7" customFormat="1" x14ac:dyDescent="0.3">
      <c r="A41" s="14"/>
      <c r="B41" s="14"/>
      <c r="C41" s="14"/>
      <c r="D41" s="14"/>
      <c r="E41" s="14"/>
      <c r="F41" s="14"/>
      <c r="G41" s="14"/>
      <c r="H41" s="14"/>
      <c r="I41" s="14"/>
      <c r="J41" s="14"/>
    </row>
  </sheetData>
  <sheetProtection algorithmName="SHA-512" hashValue="CK6CnNHaH831UHyU6IlvkoTj+DWHAjcwve8ctWCDHL0cOpV0ePDAq/Yg76sOD7mFqy8/IsoOVwYSFuewwUW/ew==" saltValue="uQwoYgkfQkRb+DIytX7eEg==" spinCount="100000" sheet="1" objects="1" scenarios="1"/>
  <mergeCells count="54">
    <mergeCell ref="H23:I23"/>
    <mergeCell ref="H9:I9"/>
    <mergeCell ref="B10:G10"/>
    <mergeCell ref="H10:I10"/>
    <mergeCell ref="B15:G15"/>
    <mergeCell ref="H15:I15"/>
    <mergeCell ref="B16:G16"/>
    <mergeCell ref="H16:I16"/>
    <mergeCell ref="B21:E21"/>
    <mergeCell ref="F21:G21"/>
    <mergeCell ref="H21:I21"/>
    <mergeCell ref="B19:E19"/>
    <mergeCell ref="F19:G19"/>
    <mergeCell ref="H19:I19"/>
    <mergeCell ref="B20:E20"/>
    <mergeCell ref="H20:I20"/>
    <mergeCell ref="A27:I29"/>
    <mergeCell ref="H17:I17"/>
    <mergeCell ref="B17:G17"/>
    <mergeCell ref="B22:E22"/>
    <mergeCell ref="B24:G24"/>
    <mergeCell ref="H24:I24"/>
    <mergeCell ref="B25:E25"/>
    <mergeCell ref="F25:G25"/>
    <mergeCell ref="H25:I25"/>
    <mergeCell ref="B26:G26"/>
    <mergeCell ref="H26:I26"/>
    <mergeCell ref="F22:G22"/>
    <mergeCell ref="F20:G20"/>
    <mergeCell ref="H22:I22"/>
    <mergeCell ref="B23:E23"/>
    <mergeCell ref="F23:G23"/>
    <mergeCell ref="B7:G7"/>
    <mergeCell ref="H7:I7"/>
    <mergeCell ref="B18:E18"/>
    <mergeCell ref="F18:G18"/>
    <mergeCell ref="H18:I18"/>
    <mergeCell ref="B8:G8"/>
    <mergeCell ref="H8:I8"/>
    <mergeCell ref="B14:G14"/>
    <mergeCell ref="H14:I14"/>
    <mergeCell ref="B11:G11"/>
    <mergeCell ref="H11:I11"/>
    <mergeCell ref="B12:G12"/>
    <mergeCell ref="H12:I12"/>
    <mergeCell ref="B13:G13"/>
    <mergeCell ref="H13:I13"/>
    <mergeCell ref="B9:G9"/>
    <mergeCell ref="A1:I1"/>
    <mergeCell ref="A2:I2"/>
    <mergeCell ref="A4:C4"/>
    <mergeCell ref="D4:I4"/>
    <mergeCell ref="A5:C5"/>
    <mergeCell ref="D5:I5"/>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45"/>
  <sheetViews>
    <sheetView view="pageLayout" zoomScaleNormal="100" workbookViewId="0">
      <selection activeCell="A2" sqref="A2:E2"/>
    </sheetView>
  </sheetViews>
  <sheetFormatPr defaultRowHeight="14.4" x14ac:dyDescent="0.3"/>
  <cols>
    <col min="1" max="1" width="28.109375" customWidth="1"/>
    <col min="2" max="2" width="21.109375" style="14" customWidth="1"/>
    <col min="3" max="3" width="10.6640625" customWidth="1"/>
    <col min="4" max="4" width="12.77734375" customWidth="1"/>
    <col min="5" max="5" width="17.44140625" style="14" customWidth="1"/>
    <col min="6" max="6" width="8.88671875" style="14" customWidth="1"/>
    <col min="7" max="7" width="8.88671875" customWidth="1"/>
  </cols>
  <sheetData>
    <row r="1" spans="1:6" ht="18" x14ac:dyDescent="0.35">
      <c r="A1" s="119" t="s">
        <v>16</v>
      </c>
      <c r="B1" s="119"/>
      <c r="C1" s="119"/>
      <c r="D1" s="119"/>
      <c r="E1" s="119"/>
      <c r="F1"/>
    </row>
    <row r="2" spans="1:6" ht="15.6" x14ac:dyDescent="0.3">
      <c r="A2" s="121" t="s">
        <v>66</v>
      </c>
      <c r="B2" s="121"/>
      <c r="C2" s="121"/>
      <c r="D2" s="121"/>
      <c r="E2" s="121"/>
      <c r="F2"/>
    </row>
    <row r="3" spans="1:6" s="13" customFormat="1" ht="15.6" x14ac:dyDescent="0.3">
      <c r="A3" s="59"/>
      <c r="B3" s="59"/>
      <c r="C3" s="59"/>
      <c r="D3" s="59"/>
      <c r="E3" s="59"/>
    </row>
    <row r="4" spans="1:6" ht="15.6" customHeight="1" x14ac:dyDescent="0.3">
      <c r="A4" s="37" t="s">
        <v>74</v>
      </c>
      <c r="B4" s="37" t="s">
        <v>73</v>
      </c>
      <c r="C4" s="37" t="s">
        <v>75</v>
      </c>
      <c r="D4" s="37" t="s">
        <v>76</v>
      </c>
      <c r="E4" s="37" t="s">
        <v>77</v>
      </c>
      <c r="F4"/>
    </row>
    <row r="5" spans="1:6" x14ac:dyDescent="0.3">
      <c r="A5" s="71" t="s">
        <v>161</v>
      </c>
      <c r="B5" s="71" t="s">
        <v>160</v>
      </c>
      <c r="C5" s="8">
        <v>115</v>
      </c>
      <c r="D5" s="9">
        <v>71.64</v>
      </c>
      <c r="E5" s="27">
        <f t="shared" ref="E5:E25" si="0">D5*C5</f>
        <v>8238.6</v>
      </c>
      <c r="F5"/>
    </row>
    <row r="6" spans="1:6" x14ac:dyDescent="0.3">
      <c r="A6" s="71" t="s">
        <v>165</v>
      </c>
      <c r="B6" s="71" t="s">
        <v>166</v>
      </c>
      <c r="C6" s="8">
        <v>80</v>
      </c>
      <c r="D6" s="9">
        <v>54</v>
      </c>
      <c r="E6" s="27">
        <f t="shared" si="0"/>
        <v>4320</v>
      </c>
      <c r="F6"/>
    </row>
    <row r="7" spans="1:6" x14ac:dyDescent="0.3">
      <c r="A7" s="71" t="s">
        <v>167</v>
      </c>
      <c r="B7" s="71" t="s">
        <v>168</v>
      </c>
      <c r="C7" s="8">
        <v>250</v>
      </c>
      <c r="D7" s="9">
        <v>58</v>
      </c>
      <c r="E7" s="27">
        <f t="shared" si="0"/>
        <v>14500</v>
      </c>
      <c r="F7"/>
    </row>
    <row r="8" spans="1:6" x14ac:dyDescent="0.3">
      <c r="A8" s="71" t="s">
        <v>169</v>
      </c>
      <c r="B8" s="71" t="s">
        <v>170</v>
      </c>
      <c r="C8" s="8">
        <v>210</v>
      </c>
      <c r="D8" s="9">
        <v>18.18</v>
      </c>
      <c r="E8" s="27">
        <f t="shared" si="0"/>
        <v>3817.7999999999997</v>
      </c>
      <c r="F8"/>
    </row>
    <row r="9" spans="1:6" x14ac:dyDescent="0.3">
      <c r="A9" s="71"/>
      <c r="B9" s="71"/>
      <c r="C9" s="8"/>
      <c r="D9" s="9"/>
      <c r="E9" s="27">
        <f t="shared" si="0"/>
        <v>0</v>
      </c>
      <c r="F9"/>
    </row>
    <row r="10" spans="1:6" s="14" customFormat="1" x14ac:dyDescent="0.3">
      <c r="A10" s="71"/>
      <c r="B10" s="71"/>
      <c r="C10" s="8"/>
      <c r="D10" s="9"/>
      <c r="E10" s="27">
        <f t="shared" si="0"/>
        <v>0</v>
      </c>
    </row>
    <row r="11" spans="1:6" s="14" customFormat="1" x14ac:dyDescent="0.3">
      <c r="A11" s="71"/>
      <c r="B11" s="71"/>
      <c r="C11" s="8"/>
      <c r="D11" s="9"/>
      <c r="E11" s="27">
        <f t="shared" si="0"/>
        <v>0</v>
      </c>
    </row>
    <row r="12" spans="1:6" s="14" customFormat="1" x14ac:dyDescent="0.3">
      <c r="A12" s="71"/>
      <c r="B12" s="71"/>
      <c r="C12" s="8"/>
      <c r="D12" s="9"/>
      <c r="E12" s="27">
        <f t="shared" si="0"/>
        <v>0</v>
      </c>
    </row>
    <row r="13" spans="1:6" s="14" customFormat="1" x14ac:dyDescent="0.3">
      <c r="A13" s="71"/>
      <c r="B13" s="71"/>
      <c r="C13" s="8"/>
      <c r="D13" s="9"/>
      <c r="E13" s="27">
        <f t="shared" si="0"/>
        <v>0</v>
      </c>
    </row>
    <row r="14" spans="1:6" s="14" customFormat="1" x14ac:dyDescent="0.3">
      <c r="A14" s="71"/>
      <c r="B14" s="71"/>
      <c r="C14" s="8"/>
      <c r="D14" s="9"/>
      <c r="E14" s="27">
        <f t="shared" si="0"/>
        <v>0</v>
      </c>
    </row>
    <row r="15" spans="1:6" s="14" customFormat="1" x14ac:dyDescent="0.3">
      <c r="A15" s="71"/>
      <c r="B15" s="71"/>
      <c r="C15" s="8"/>
      <c r="D15" s="9"/>
      <c r="E15" s="27">
        <f t="shared" si="0"/>
        <v>0</v>
      </c>
    </row>
    <row r="16" spans="1:6" s="14" customFormat="1" x14ac:dyDescent="0.3">
      <c r="A16" s="71"/>
      <c r="B16" s="71"/>
      <c r="C16" s="8"/>
      <c r="D16" s="9"/>
      <c r="E16" s="27">
        <f t="shared" si="0"/>
        <v>0</v>
      </c>
    </row>
    <row r="17" spans="1:8" x14ac:dyDescent="0.3">
      <c r="A17" s="71"/>
      <c r="B17" s="71"/>
      <c r="C17" s="8"/>
      <c r="D17" s="9"/>
      <c r="E17" s="27">
        <f t="shared" si="0"/>
        <v>0</v>
      </c>
      <c r="F17"/>
    </row>
    <row r="18" spans="1:8" ht="15" customHeight="1" x14ac:dyDescent="0.3">
      <c r="A18" s="71"/>
      <c r="B18" s="71"/>
      <c r="C18" s="8"/>
      <c r="D18" s="9"/>
      <c r="E18" s="27">
        <f t="shared" si="0"/>
        <v>0</v>
      </c>
      <c r="F18"/>
    </row>
    <row r="19" spans="1:8" ht="15" customHeight="1" x14ac:dyDescent="0.3">
      <c r="A19" s="71"/>
      <c r="B19" s="71"/>
      <c r="C19" s="8"/>
      <c r="D19" s="9"/>
      <c r="E19" s="27">
        <f t="shared" si="0"/>
        <v>0</v>
      </c>
      <c r="F19"/>
    </row>
    <row r="20" spans="1:8" ht="15" customHeight="1" x14ac:dyDescent="0.3">
      <c r="A20" s="71"/>
      <c r="B20" s="71"/>
      <c r="C20" s="8"/>
      <c r="D20" s="9"/>
      <c r="E20" s="27">
        <f t="shared" si="0"/>
        <v>0</v>
      </c>
      <c r="F20"/>
    </row>
    <row r="21" spans="1:8" ht="15" customHeight="1" x14ac:dyDescent="0.3">
      <c r="A21" s="71"/>
      <c r="B21" s="71"/>
      <c r="C21" s="8"/>
      <c r="D21" s="9"/>
      <c r="E21" s="27">
        <f t="shared" si="0"/>
        <v>0</v>
      </c>
      <c r="F21"/>
    </row>
    <row r="22" spans="1:8" ht="15" customHeight="1" x14ac:dyDescent="0.3">
      <c r="A22" s="71"/>
      <c r="B22" s="71"/>
      <c r="C22" s="8"/>
      <c r="D22" s="9"/>
      <c r="E22" s="27">
        <f t="shared" si="0"/>
        <v>0</v>
      </c>
      <c r="F22"/>
    </row>
    <row r="23" spans="1:8" x14ac:dyDescent="0.3">
      <c r="A23" s="71"/>
      <c r="B23" s="71"/>
      <c r="C23" s="8"/>
      <c r="D23" s="9"/>
      <c r="E23" s="27">
        <f t="shared" si="0"/>
        <v>0</v>
      </c>
      <c r="F23" s="16"/>
    </row>
    <row r="24" spans="1:8" x14ac:dyDescent="0.3">
      <c r="A24" s="71"/>
      <c r="B24" s="71"/>
      <c r="C24" s="8"/>
      <c r="D24" s="9"/>
      <c r="E24" s="27">
        <f t="shared" si="0"/>
        <v>0</v>
      </c>
      <c r="F24" s="16"/>
    </row>
    <row r="25" spans="1:8" x14ac:dyDescent="0.3">
      <c r="A25" s="71"/>
      <c r="B25" s="71"/>
      <c r="C25" s="8"/>
      <c r="D25" s="9"/>
      <c r="E25" s="27">
        <f t="shared" si="0"/>
        <v>0</v>
      </c>
      <c r="F25" s="16"/>
    </row>
    <row r="26" spans="1:8" s="11" customFormat="1" x14ac:dyDescent="0.3">
      <c r="A26" s="23" t="s">
        <v>67</v>
      </c>
      <c r="B26" s="23"/>
      <c r="C26" s="24">
        <f>SUM(C5:C25)</f>
        <v>655</v>
      </c>
      <c r="D26" s="25"/>
      <c r="E26" s="26"/>
      <c r="F26" s="16"/>
    </row>
    <row r="27" spans="1:8" x14ac:dyDescent="0.3">
      <c r="A27" s="134" t="s">
        <v>68</v>
      </c>
      <c r="B27" s="134"/>
      <c r="C27" s="134"/>
      <c r="D27" s="134"/>
      <c r="E27" s="28">
        <f>SUM(E5:E25)</f>
        <v>30876.399999999998</v>
      </c>
      <c r="F27" s="16"/>
    </row>
    <row r="28" spans="1:8" x14ac:dyDescent="0.3">
      <c r="A28" s="16"/>
      <c r="B28" s="16"/>
      <c r="C28" s="16"/>
      <c r="D28" s="16"/>
      <c r="E28" s="16"/>
      <c r="F28" s="16"/>
      <c r="G28" s="16"/>
      <c r="H28" s="16"/>
    </row>
    <row r="29" spans="1:8" ht="14.4" customHeight="1" x14ac:dyDescent="0.3">
      <c r="A29" s="38"/>
      <c r="B29" s="38"/>
      <c r="C29" s="38"/>
      <c r="D29" s="38"/>
      <c r="E29" s="38"/>
      <c r="F29" s="38"/>
      <c r="G29" s="38"/>
      <c r="H29" s="16"/>
    </row>
    <row r="30" spans="1:8" x14ac:dyDescent="0.3">
      <c r="A30" s="31"/>
      <c r="B30" s="31"/>
      <c r="C30" s="31"/>
      <c r="D30" s="31"/>
      <c r="E30" s="31"/>
      <c r="F30" s="31"/>
      <c r="G30" s="31"/>
      <c r="H30" s="16"/>
    </row>
    <row r="31" spans="1:8" x14ac:dyDescent="0.3">
      <c r="A31" s="16"/>
      <c r="B31" s="16"/>
      <c r="C31" s="16"/>
      <c r="D31" s="16"/>
      <c r="E31" s="16"/>
      <c r="F31" s="16"/>
      <c r="G31" s="16"/>
      <c r="H31" s="16"/>
    </row>
    <row r="32" spans="1:8" x14ac:dyDescent="0.3">
      <c r="A32" s="16"/>
      <c r="B32" s="16"/>
      <c r="C32" s="16"/>
      <c r="D32" s="16"/>
      <c r="E32" s="16"/>
      <c r="F32" s="16"/>
      <c r="G32" s="16"/>
      <c r="H32" s="16"/>
    </row>
    <row r="33" spans="1:8" x14ac:dyDescent="0.3">
      <c r="A33" s="16"/>
      <c r="B33" s="16"/>
      <c r="C33" s="16"/>
      <c r="D33" s="16"/>
      <c r="E33" s="16"/>
      <c r="F33" s="16"/>
      <c r="G33" s="16"/>
      <c r="H33" s="16"/>
    </row>
    <row r="34" spans="1:8" x14ac:dyDescent="0.3">
      <c r="A34" s="16"/>
      <c r="B34" s="16"/>
      <c r="C34" s="16"/>
      <c r="D34" s="16"/>
      <c r="E34" s="16"/>
      <c r="F34" s="16"/>
      <c r="G34" s="16"/>
      <c r="H34" s="16"/>
    </row>
    <row r="35" spans="1:8" x14ac:dyDescent="0.3">
      <c r="A35" s="16"/>
      <c r="B35" s="16"/>
      <c r="C35" s="16"/>
      <c r="D35" s="16"/>
      <c r="E35" s="16"/>
      <c r="F35" s="16"/>
      <c r="G35" s="16"/>
      <c r="H35" s="16"/>
    </row>
    <row r="36" spans="1:8" x14ac:dyDescent="0.3">
      <c r="A36" s="16"/>
      <c r="B36" s="16"/>
      <c r="C36" s="16"/>
      <c r="D36" s="16"/>
      <c r="E36" s="16"/>
      <c r="F36" s="16"/>
      <c r="G36" s="16"/>
      <c r="H36" s="16"/>
    </row>
    <row r="37" spans="1:8" x14ac:dyDescent="0.3">
      <c r="A37" s="16"/>
      <c r="B37" s="16"/>
      <c r="C37" s="16"/>
      <c r="D37" s="16"/>
      <c r="E37" s="16"/>
      <c r="F37" s="16"/>
      <c r="G37" s="16"/>
      <c r="H37" s="16"/>
    </row>
    <row r="38" spans="1:8" x14ac:dyDescent="0.3">
      <c r="A38" s="16"/>
      <c r="B38" s="16"/>
      <c r="C38" s="16"/>
      <c r="D38" s="16"/>
      <c r="E38" s="16"/>
      <c r="F38" s="16"/>
      <c r="G38" s="16"/>
      <c r="H38" s="16"/>
    </row>
    <row r="39" spans="1:8" x14ac:dyDescent="0.3">
      <c r="A39" s="16"/>
      <c r="B39" s="16"/>
      <c r="C39" s="16"/>
      <c r="D39" s="16"/>
      <c r="E39" s="16"/>
      <c r="F39" s="16"/>
      <c r="G39" s="16"/>
      <c r="H39" s="16"/>
    </row>
    <row r="40" spans="1:8" x14ac:dyDescent="0.3">
      <c r="A40" s="16"/>
      <c r="B40" s="16"/>
      <c r="C40" s="16"/>
      <c r="D40" s="16"/>
      <c r="E40" s="16"/>
      <c r="F40" s="16"/>
      <c r="G40" s="16"/>
      <c r="H40" s="16"/>
    </row>
    <row r="41" spans="1:8" x14ac:dyDescent="0.3">
      <c r="A41" s="16"/>
      <c r="B41" s="16"/>
      <c r="C41" s="16"/>
      <c r="D41" s="16"/>
      <c r="E41" s="16"/>
      <c r="F41" s="16"/>
      <c r="G41" s="16"/>
      <c r="H41" s="16"/>
    </row>
    <row r="42" spans="1:8" x14ac:dyDescent="0.3">
      <c r="A42" s="16"/>
      <c r="B42" s="16"/>
      <c r="C42" s="16"/>
      <c r="D42" s="16"/>
      <c r="E42" s="16"/>
      <c r="F42" s="16"/>
      <c r="G42" s="16"/>
      <c r="H42" s="16"/>
    </row>
    <row r="43" spans="1:8" x14ac:dyDescent="0.3">
      <c r="A43" s="16"/>
      <c r="B43" s="16"/>
      <c r="C43" s="16"/>
      <c r="D43" s="16"/>
      <c r="E43" s="16"/>
      <c r="F43" s="16"/>
      <c r="G43" s="16"/>
      <c r="H43" s="16"/>
    </row>
    <row r="44" spans="1:8" x14ac:dyDescent="0.3">
      <c r="A44" s="16"/>
      <c r="B44" s="16"/>
      <c r="C44" s="16"/>
      <c r="D44" s="16"/>
      <c r="E44" s="16"/>
      <c r="F44" s="16"/>
      <c r="G44" s="16"/>
      <c r="H44" s="16"/>
    </row>
    <row r="45" spans="1:8" x14ac:dyDescent="0.3">
      <c r="A45" s="16"/>
      <c r="B45" s="16"/>
      <c r="C45" s="16"/>
      <c r="D45" s="16"/>
      <c r="E45" s="16"/>
      <c r="F45" s="16"/>
      <c r="G45" s="16"/>
      <c r="H45" s="16"/>
    </row>
  </sheetData>
  <sheetProtection algorithmName="SHA-512" hashValue="8ddHB1/RVFWhtIPiGlktz0U1nlQFKXV92wyl5cGFu2qIpu1GdDwFV9Umuuo+Z+6jUmoywt9NNfpV0M2bZjbc/A==" saltValue="OgjHW/DoXkOT9w6ik7J/bA==" spinCount="100000" sheet="1" objects="1" scenarios="1"/>
  <mergeCells count="3">
    <mergeCell ref="A27:D27"/>
    <mergeCell ref="A1:E1"/>
    <mergeCell ref="A2:E2"/>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Layout" zoomScaleNormal="100" workbookViewId="0">
      <selection activeCell="A2" sqref="A2:E2"/>
    </sheetView>
  </sheetViews>
  <sheetFormatPr defaultRowHeight="14.4" x14ac:dyDescent="0.3"/>
  <cols>
    <col min="1" max="1" width="6.5546875" customWidth="1"/>
    <col min="2" max="2" width="43" customWidth="1"/>
    <col min="3" max="3" width="14.33203125" customWidth="1"/>
    <col min="4" max="4" width="9.44140625" customWidth="1"/>
    <col min="5" max="5" width="16.77734375" customWidth="1"/>
  </cols>
  <sheetData>
    <row r="1" spans="1:5" ht="18" x14ac:dyDescent="0.35">
      <c r="A1" s="119" t="s">
        <v>37</v>
      </c>
      <c r="B1" s="111"/>
      <c r="C1" s="111"/>
      <c r="D1" s="111"/>
      <c r="E1" s="111"/>
    </row>
    <row r="2" spans="1:5" ht="15.6" x14ac:dyDescent="0.3">
      <c r="A2" s="121" t="s">
        <v>36</v>
      </c>
      <c r="B2" s="111"/>
      <c r="C2" s="111"/>
      <c r="D2" s="111"/>
      <c r="E2" s="111"/>
    </row>
    <row r="3" spans="1:5" s="14" customFormat="1" ht="15.6" x14ac:dyDescent="0.3">
      <c r="A3" s="59"/>
      <c r="B3" s="53"/>
      <c r="C3" s="53"/>
      <c r="D3" s="53"/>
      <c r="E3" s="53"/>
    </row>
    <row r="4" spans="1:5" s="13" customFormat="1" ht="27" customHeight="1" x14ac:dyDescent="0.3">
      <c r="A4" s="185" t="s">
        <v>122</v>
      </c>
      <c r="B4" s="186"/>
      <c r="C4" s="186"/>
      <c r="D4" s="186"/>
      <c r="E4" s="187"/>
    </row>
    <row r="5" spans="1:5" x14ac:dyDescent="0.3">
      <c r="A5" s="20"/>
      <c r="B5" s="56" t="s">
        <v>10</v>
      </c>
      <c r="C5" s="56" t="s">
        <v>11</v>
      </c>
      <c r="D5" s="56" t="s">
        <v>12</v>
      </c>
      <c r="E5" s="56" t="s">
        <v>13</v>
      </c>
    </row>
    <row r="6" spans="1:5" x14ac:dyDescent="0.3">
      <c r="A6" s="56">
        <v>1</v>
      </c>
      <c r="B6" s="71" t="s">
        <v>171</v>
      </c>
      <c r="C6" s="9">
        <v>20</v>
      </c>
      <c r="D6" s="8">
        <v>5</v>
      </c>
      <c r="E6" s="27">
        <f t="shared" ref="E6:E30" si="0">D6*C6</f>
        <v>100</v>
      </c>
    </row>
    <row r="7" spans="1:5" x14ac:dyDescent="0.3">
      <c r="A7" s="56">
        <f>A6+1</f>
        <v>2</v>
      </c>
      <c r="B7" s="71"/>
      <c r="C7" s="9"/>
      <c r="D7" s="8"/>
      <c r="E7" s="27">
        <f t="shared" si="0"/>
        <v>0</v>
      </c>
    </row>
    <row r="8" spans="1:5" x14ac:dyDescent="0.3">
      <c r="A8" s="56">
        <f t="shared" ref="A8:A30" si="1">A7+1</f>
        <v>3</v>
      </c>
      <c r="B8" s="71"/>
      <c r="C8" s="9"/>
      <c r="D8" s="8"/>
      <c r="E8" s="27">
        <f t="shared" si="0"/>
        <v>0</v>
      </c>
    </row>
    <row r="9" spans="1:5" x14ac:dyDescent="0.3">
      <c r="A9" s="56">
        <f t="shared" si="1"/>
        <v>4</v>
      </c>
      <c r="B9" s="71"/>
      <c r="C9" s="9"/>
      <c r="D9" s="8"/>
      <c r="E9" s="27">
        <f t="shared" si="0"/>
        <v>0</v>
      </c>
    </row>
    <row r="10" spans="1:5" x14ac:dyDescent="0.3">
      <c r="A10" s="56">
        <f t="shared" si="1"/>
        <v>5</v>
      </c>
      <c r="B10" s="71" t="s">
        <v>14</v>
      </c>
      <c r="C10" s="9"/>
      <c r="D10" s="8"/>
      <c r="E10" s="27">
        <f t="shared" si="0"/>
        <v>0</v>
      </c>
    </row>
    <row r="11" spans="1:5" x14ac:dyDescent="0.3">
      <c r="A11" s="56">
        <f t="shared" si="1"/>
        <v>6</v>
      </c>
      <c r="B11" s="71" t="s">
        <v>14</v>
      </c>
      <c r="C11" s="9"/>
      <c r="D11" s="8"/>
      <c r="E11" s="27">
        <f t="shared" si="0"/>
        <v>0</v>
      </c>
    </row>
    <row r="12" spans="1:5" x14ac:dyDescent="0.3">
      <c r="A12" s="56">
        <f t="shared" si="1"/>
        <v>7</v>
      </c>
      <c r="B12" s="71" t="s">
        <v>14</v>
      </c>
      <c r="C12" s="9"/>
      <c r="D12" s="8"/>
      <c r="E12" s="27">
        <f t="shared" si="0"/>
        <v>0</v>
      </c>
    </row>
    <row r="13" spans="1:5" x14ac:dyDescent="0.3">
      <c r="A13" s="56">
        <f t="shared" si="1"/>
        <v>8</v>
      </c>
      <c r="B13" s="71" t="s">
        <v>14</v>
      </c>
      <c r="C13" s="9"/>
      <c r="D13" s="8"/>
      <c r="E13" s="27">
        <f t="shared" si="0"/>
        <v>0</v>
      </c>
    </row>
    <row r="14" spans="1:5" x14ac:dyDescent="0.3">
      <c r="A14" s="56">
        <f t="shared" si="1"/>
        <v>9</v>
      </c>
      <c r="B14" s="71" t="s">
        <v>14</v>
      </c>
      <c r="C14" s="9"/>
      <c r="D14" s="8"/>
      <c r="E14" s="27">
        <f t="shared" si="0"/>
        <v>0</v>
      </c>
    </row>
    <row r="15" spans="1:5" x14ac:dyDescent="0.3">
      <c r="A15" s="56">
        <f t="shared" si="1"/>
        <v>10</v>
      </c>
      <c r="B15" s="71" t="s">
        <v>14</v>
      </c>
      <c r="C15" s="9"/>
      <c r="D15" s="8"/>
      <c r="E15" s="27">
        <f t="shared" si="0"/>
        <v>0</v>
      </c>
    </row>
    <row r="16" spans="1:5" x14ac:dyDescent="0.3">
      <c r="A16" s="56">
        <f t="shared" si="1"/>
        <v>11</v>
      </c>
      <c r="B16" s="71" t="s">
        <v>14</v>
      </c>
      <c r="C16" s="9"/>
      <c r="D16" s="8"/>
      <c r="E16" s="27">
        <f t="shared" si="0"/>
        <v>0</v>
      </c>
    </row>
    <row r="17" spans="1:5" x14ac:dyDescent="0.3">
      <c r="A17" s="56">
        <f t="shared" si="1"/>
        <v>12</v>
      </c>
      <c r="B17" s="71" t="s">
        <v>14</v>
      </c>
      <c r="C17" s="9"/>
      <c r="D17" s="8"/>
      <c r="E17" s="27">
        <f t="shared" si="0"/>
        <v>0</v>
      </c>
    </row>
    <row r="18" spans="1:5" x14ac:dyDescent="0.3">
      <c r="A18" s="56">
        <f t="shared" si="1"/>
        <v>13</v>
      </c>
      <c r="B18" s="71" t="s">
        <v>14</v>
      </c>
      <c r="C18" s="9"/>
      <c r="D18" s="8"/>
      <c r="E18" s="27">
        <f t="shared" si="0"/>
        <v>0</v>
      </c>
    </row>
    <row r="19" spans="1:5" x14ac:dyDescent="0.3">
      <c r="A19" s="56">
        <f t="shared" si="1"/>
        <v>14</v>
      </c>
      <c r="B19" s="71" t="s">
        <v>14</v>
      </c>
      <c r="C19" s="9"/>
      <c r="D19" s="8"/>
      <c r="E19" s="27">
        <f t="shared" si="0"/>
        <v>0</v>
      </c>
    </row>
    <row r="20" spans="1:5" x14ac:dyDescent="0.3">
      <c r="A20" s="56">
        <f t="shared" si="1"/>
        <v>15</v>
      </c>
      <c r="B20" s="71" t="s">
        <v>14</v>
      </c>
      <c r="C20" s="9"/>
      <c r="D20" s="8"/>
      <c r="E20" s="27">
        <f t="shared" si="0"/>
        <v>0</v>
      </c>
    </row>
    <row r="21" spans="1:5" x14ac:dyDescent="0.3">
      <c r="A21" s="56">
        <f t="shared" si="1"/>
        <v>16</v>
      </c>
      <c r="B21" s="71" t="s">
        <v>14</v>
      </c>
      <c r="C21" s="9"/>
      <c r="D21" s="8"/>
      <c r="E21" s="27">
        <f t="shared" si="0"/>
        <v>0</v>
      </c>
    </row>
    <row r="22" spans="1:5" x14ac:dyDescent="0.3">
      <c r="A22" s="56">
        <f t="shared" si="1"/>
        <v>17</v>
      </c>
      <c r="B22" s="71" t="s">
        <v>14</v>
      </c>
      <c r="C22" s="9"/>
      <c r="D22" s="8"/>
      <c r="E22" s="27">
        <f t="shared" si="0"/>
        <v>0</v>
      </c>
    </row>
    <row r="23" spans="1:5" x14ac:dyDescent="0.3">
      <c r="A23" s="56">
        <f t="shared" si="1"/>
        <v>18</v>
      </c>
      <c r="B23" s="71" t="s">
        <v>14</v>
      </c>
      <c r="C23" s="9"/>
      <c r="D23" s="8"/>
      <c r="E23" s="27">
        <f t="shared" si="0"/>
        <v>0</v>
      </c>
    </row>
    <row r="24" spans="1:5" x14ac:dyDescent="0.3">
      <c r="A24" s="56">
        <f t="shared" si="1"/>
        <v>19</v>
      </c>
      <c r="B24" s="71" t="s">
        <v>14</v>
      </c>
      <c r="C24" s="9"/>
      <c r="D24" s="8"/>
      <c r="E24" s="27">
        <f t="shared" si="0"/>
        <v>0</v>
      </c>
    </row>
    <row r="25" spans="1:5" x14ac:dyDescent="0.3">
      <c r="A25" s="56">
        <f t="shared" si="1"/>
        <v>20</v>
      </c>
      <c r="B25" s="71" t="s">
        <v>14</v>
      </c>
      <c r="C25" s="9"/>
      <c r="D25" s="8"/>
      <c r="E25" s="27">
        <f t="shared" si="0"/>
        <v>0</v>
      </c>
    </row>
    <row r="26" spans="1:5" x14ac:dyDescent="0.3">
      <c r="A26" s="56">
        <f t="shared" si="1"/>
        <v>21</v>
      </c>
      <c r="B26" s="71" t="s">
        <v>14</v>
      </c>
      <c r="C26" s="9"/>
      <c r="D26" s="8"/>
      <c r="E26" s="27">
        <f t="shared" si="0"/>
        <v>0</v>
      </c>
    </row>
    <row r="27" spans="1:5" x14ac:dyDescent="0.3">
      <c r="A27" s="56">
        <f t="shared" si="1"/>
        <v>22</v>
      </c>
      <c r="B27" s="71" t="s">
        <v>14</v>
      </c>
      <c r="C27" s="9"/>
      <c r="D27" s="8"/>
      <c r="E27" s="27">
        <f t="shared" si="0"/>
        <v>0</v>
      </c>
    </row>
    <row r="28" spans="1:5" x14ac:dyDescent="0.3">
      <c r="A28" s="56">
        <f t="shared" si="1"/>
        <v>23</v>
      </c>
      <c r="B28" s="71" t="s">
        <v>14</v>
      </c>
      <c r="C28" s="9"/>
      <c r="D28" s="8"/>
      <c r="E28" s="27">
        <f t="shared" si="0"/>
        <v>0</v>
      </c>
    </row>
    <row r="29" spans="1:5" x14ac:dyDescent="0.3">
      <c r="A29" s="56">
        <f t="shared" si="1"/>
        <v>24</v>
      </c>
      <c r="B29" s="71" t="s">
        <v>14</v>
      </c>
      <c r="C29" s="9"/>
      <c r="D29" s="8"/>
      <c r="E29" s="27">
        <f t="shared" si="0"/>
        <v>0</v>
      </c>
    </row>
    <row r="30" spans="1:5" x14ac:dyDescent="0.3">
      <c r="A30" s="56">
        <f t="shared" si="1"/>
        <v>25</v>
      </c>
      <c r="B30" s="71" t="s">
        <v>14</v>
      </c>
      <c r="C30" s="9"/>
      <c r="D30" s="8"/>
      <c r="E30" s="27">
        <f t="shared" si="0"/>
        <v>0</v>
      </c>
    </row>
    <row r="31" spans="1:5" x14ac:dyDescent="0.3">
      <c r="A31" s="114" t="s">
        <v>15</v>
      </c>
      <c r="B31" s="184"/>
      <c r="C31" s="184"/>
      <c r="D31" s="184"/>
      <c r="E31" s="28">
        <f>SUM(E6:E30)</f>
        <v>100</v>
      </c>
    </row>
  </sheetData>
  <sheetProtection algorithmName="SHA-512" hashValue="NAM3eXcDGOk5vk2+AG7DvVZzxuVmrkNr/2DXJYqaxnanA7rtfRt6iRqj8x06Rs8wkOiDeZvR24JTMB+lOmSQXQ==" saltValue="v7O5OH+RKVugnrRS+m7g7A==" spinCount="100000" sheet="1" objects="1" scenarios="1"/>
  <mergeCells count="4">
    <mergeCell ref="A1:E1"/>
    <mergeCell ref="A2:E2"/>
    <mergeCell ref="A31:D31"/>
    <mergeCell ref="A4:E4"/>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2"/>
  <sheetViews>
    <sheetView view="pageLayout" zoomScaleNormal="100" workbookViewId="0">
      <selection activeCell="E3" sqref="E3"/>
    </sheetView>
  </sheetViews>
  <sheetFormatPr defaultRowHeight="14.4" x14ac:dyDescent="0.3"/>
  <cols>
    <col min="1" max="1" width="6.5546875" customWidth="1"/>
    <col min="2" max="2" width="46.44140625" customWidth="1"/>
    <col min="3" max="3" width="14.33203125" style="14" customWidth="1"/>
    <col min="4" max="4" width="10.6640625" customWidth="1"/>
    <col min="5" max="5" width="12.44140625" customWidth="1"/>
    <col min="6" max="6" width="17" style="14" customWidth="1"/>
    <col min="7" max="7" width="14.88671875" style="14" customWidth="1"/>
    <col min="8" max="8" width="14.109375" customWidth="1"/>
  </cols>
  <sheetData>
    <row r="1" spans="1:12" ht="18" x14ac:dyDescent="0.35">
      <c r="A1" s="119" t="s">
        <v>18</v>
      </c>
      <c r="B1" s="119"/>
      <c r="C1" s="119"/>
      <c r="D1" s="119"/>
      <c r="E1" s="119"/>
      <c r="F1" s="39"/>
      <c r="G1" s="39"/>
      <c r="H1" s="39"/>
      <c r="I1" s="39"/>
      <c r="J1" s="39"/>
      <c r="K1" s="39"/>
      <c r="L1" s="39"/>
    </row>
    <row r="2" spans="1:12" ht="15.6" x14ac:dyDescent="0.3">
      <c r="A2" s="121" t="s">
        <v>107</v>
      </c>
      <c r="B2" s="121"/>
      <c r="C2" s="121"/>
      <c r="D2" s="121"/>
      <c r="E2" s="121"/>
      <c r="F2" s="40"/>
      <c r="G2" s="40"/>
      <c r="H2" s="40"/>
      <c r="I2" s="40"/>
      <c r="J2" s="40"/>
      <c r="K2" s="40"/>
      <c r="L2" s="40"/>
    </row>
    <row r="3" spans="1:12" s="13" customFormat="1" ht="15.6" x14ac:dyDescent="0.3">
      <c r="A3" s="59"/>
      <c r="B3" s="53"/>
      <c r="C3" s="53"/>
      <c r="D3" s="53"/>
      <c r="E3" s="53"/>
      <c r="F3" s="32"/>
      <c r="G3" s="32"/>
      <c r="H3" s="12"/>
    </row>
    <row r="4" spans="1:12" ht="15.6" x14ac:dyDescent="0.3">
      <c r="A4" s="190" t="s">
        <v>22</v>
      </c>
      <c r="B4" s="191"/>
      <c r="C4" s="191"/>
      <c r="D4" s="191"/>
      <c r="E4" s="192"/>
      <c r="G4" s="41"/>
      <c r="H4" s="41"/>
      <c r="I4" s="41"/>
      <c r="J4" s="41"/>
    </row>
    <row r="5" spans="1:12" s="14" customFormat="1" ht="41.4" customHeight="1" x14ac:dyDescent="0.3">
      <c r="A5" s="185" t="s">
        <v>121</v>
      </c>
      <c r="B5" s="193"/>
      <c r="C5" s="193"/>
      <c r="D5" s="193"/>
      <c r="E5" s="194"/>
      <c r="G5" s="41"/>
      <c r="H5" s="41"/>
      <c r="I5" s="41"/>
      <c r="J5" s="41"/>
    </row>
    <row r="6" spans="1:12" x14ac:dyDescent="0.3">
      <c r="A6" s="20"/>
      <c r="B6" s="56" t="s">
        <v>80</v>
      </c>
      <c r="C6" s="56" t="s">
        <v>11</v>
      </c>
      <c r="D6" s="56" t="s">
        <v>12</v>
      </c>
      <c r="E6" s="56" t="s">
        <v>13</v>
      </c>
      <c r="F6"/>
      <c r="G6"/>
    </row>
    <row r="7" spans="1:12" x14ac:dyDescent="0.3">
      <c r="A7" s="56">
        <v>1</v>
      </c>
      <c r="B7" s="71"/>
      <c r="C7" s="9"/>
      <c r="D7" s="8"/>
      <c r="E7" s="27">
        <f t="shared" ref="E7:E16" si="0">D7*C7</f>
        <v>0</v>
      </c>
      <c r="F7"/>
      <c r="G7"/>
    </row>
    <row r="8" spans="1:12" x14ac:dyDescent="0.3">
      <c r="A8" s="56">
        <f>A7+1</f>
        <v>2</v>
      </c>
      <c r="B8" s="71" t="s">
        <v>14</v>
      </c>
      <c r="C8" s="9"/>
      <c r="D8" s="8"/>
      <c r="E8" s="27">
        <f t="shared" si="0"/>
        <v>0</v>
      </c>
      <c r="F8"/>
      <c r="G8"/>
    </row>
    <row r="9" spans="1:12" x14ac:dyDescent="0.3">
      <c r="A9" s="56">
        <f t="shared" ref="A9:A16" si="1">A8+1</f>
        <v>3</v>
      </c>
      <c r="B9" s="71" t="s">
        <v>14</v>
      </c>
      <c r="C9" s="9"/>
      <c r="D9" s="8"/>
      <c r="E9" s="27">
        <f t="shared" si="0"/>
        <v>0</v>
      </c>
      <c r="F9"/>
      <c r="G9"/>
    </row>
    <row r="10" spans="1:12" x14ac:dyDescent="0.3">
      <c r="A10" s="56">
        <f t="shared" si="1"/>
        <v>4</v>
      </c>
      <c r="B10" s="71" t="s">
        <v>14</v>
      </c>
      <c r="C10" s="9"/>
      <c r="D10" s="8"/>
      <c r="E10" s="27">
        <f t="shared" si="0"/>
        <v>0</v>
      </c>
      <c r="F10"/>
      <c r="G10"/>
    </row>
    <row r="11" spans="1:12" x14ac:dyDescent="0.3">
      <c r="A11" s="56">
        <f t="shared" si="1"/>
        <v>5</v>
      </c>
      <c r="B11" s="71" t="s">
        <v>14</v>
      </c>
      <c r="C11" s="9"/>
      <c r="D11" s="8"/>
      <c r="E11" s="27">
        <f t="shared" si="0"/>
        <v>0</v>
      </c>
      <c r="F11"/>
      <c r="G11"/>
    </row>
    <row r="12" spans="1:12" x14ac:dyDescent="0.3">
      <c r="A12" s="56">
        <f t="shared" si="1"/>
        <v>6</v>
      </c>
      <c r="B12" s="71" t="s">
        <v>14</v>
      </c>
      <c r="C12" s="9"/>
      <c r="D12" s="8"/>
      <c r="E12" s="27">
        <f t="shared" si="0"/>
        <v>0</v>
      </c>
      <c r="F12"/>
      <c r="G12"/>
    </row>
    <row r="13" spans="1:12" x14ac:dyDescent="0.3">
      <c r="A13" s="56">
        <f t="shared" si="1"/>
        <v>7</v>
      </c>
      <c r="B13" s="71" t="s">
        <v>14</v>
      </c>
      <c r="C13" s="9"/>
      <c r="D13" s="8"/>
      <c r="E13" s="27">
        <f t="shared" si="0"/>
        <v>0</v>
      </c>
      <c r="F13"/>
      <c r="G13"/>
    </row>
    <row r="14" spans="1:12" x14ac:dyDescent="0.3">
      <c r="A14" s="56">
        <f t="shared" si="1"/>
        <v>8</v>
      </c>
      <c r="B14" s="71" t="s">
        <v>14</v>
      </c>
      <c r="C14" s="9"/>
      <c r="D14" s="8"/>
      <c r="E14" s="27">
        <f t="shared" si="0"/>
        <v>0</v>
      </c>
      <c r="F14"/>
      <c r="G14"/>
    </row>
    <row r="15" spans="1:12" x14ac:dyDescent="0.3">
      <c r="A15" s="56">
        <f t="shared" si="1"/>
        <v>9</v>
      </c>
      <c r="B15" s="71" t="s">
        <v>14</v>
      </c>
      <c r="C15" s="9"/>
      <c r="D15" s="8"/>
      <c r="E15" s="27">
        <f t="shared" si="0"/>
        <v>0</v>
      </c>
      <c r="F15"/>
      <c r="G15"/>
    </row>
    <row r="16" spans="1:12" x14ac:dyDescent="0.3">
      <c r="A16" s="56">
        <f t="shared" si="1"/>
        <v>10</v>
      </c>
      <c r="B16" s="71" t="s">
        <v>14</v>
      </c>
      <c r="C16" s="9"/>
      <c r="D16" s="8"/>
      <c r="E16" s="27">
        <f t="shared" si="0"/>
        <v>0</v>
      </c>
      <c r="F16"/>
      <c r="G16"/>
    </row>
    <row r="17" spans="1:10" x14ac:dyDescent="0.3">
      <c r="A17" s="188" t="s">
        <v>23</v>
      </c>
      <c r="B17" s="189"/>
      <c r="C17" s="189"/>
      <c r="D17" s="189"/>
      <c r="E17" s="27">
        <f>SUM(E7:E16)</f>
        <v>0</v>
      </c>
      <c r="G17"/>
    </row>
    <row r="18" spans="1:10" x14ac:dyDescent="0.3">
      <c r="A18" s="52"/>
      <c r="B18" s="58"/>
      <c r="C18" s="58"/>
      <c r="D18" s="58"/>
      <c r="E18" s="58"/>
      <c r="F18" s="2"/>
      <c r="G18" s="2"/>
      <c r="H18" s="1"/>
    </row>
    <row r="19" spans="1:10" ht="15.6" x14ac:dyDescent="0.3">
      <c r="A19" s="190" t="s">
        <v>106</v>
      </c>
      <c r="B19" s="191"/>
      <c r="C19" s="191"/>
      <c r="D19" s="191"/>
      <c r="E19" s="192"/>
      <c r="H19" s="14"/>
      <c r="I19" s="14"/>
      <c r="J19" s="41"/>
    </row>
    <row r="20" spans="1:10" s="14" customFormat="1" ht="123.6" customHeight="1" x14ac:dyDescent="0.3">
      <c r="A20" s="185" t="s">
        <v>120</v>
      </c>
      <c r="B20" s="186"/>
      <c r="C20" s="186"/>
      <c r="D20" s="186"/>
      <c r="E20" s="187"/>
      <c r="J20" s="41"/>
    </row>
    <row r="21" spans="1:10" x14ac:dyDescent="0.3">
      <c r="A21" s="20"/>
      <c r="B21" s="56" t="s">
        <v>80</v>
      </c>
      <c r="C21" s="56" t="s">
        <v>11</v>
      </c>
      <c r="D21" s="56" t="s">
        <v>12</v>
      </c>
      <c r="E21" s="56" t="s">
        <v>13</v>
      </c>
      <c r="F21"/>
      <c r="G21"/>
    </row>
    <row r="22" spans="1:10" x14ac:dyDescent="0.3">
      <c r="A22" s="56">
        <v>1</v>
      </c>
      <c r="B22" s="71"/>
      <c r="C22" s="10"/>
      <c r="D22" s="15"/>
      <c r="E22" s="27">
        <f t="shared" ref="E22:E31" si="2">D22*C22</f>
        <v>0</v>
      </c>
      <c r="F22"/>
      <c r="G22"/>
    </row>
    <row r="23" spans="1:10" x14ac:dyDescent="0.3">
      <c r="A23" s="56">
        <f>A22+1</f>
        <v>2</v>
      </c>
      <c r="B23" s="71"/>
      <c r="C23" s="10"/>
      <c r="D23" s="15"/>
      <c r="E23" s="27">
        <f t="shared" si="2"/>
        <v>0</v>
      </c>
      <c r="F23"/>
      <c r="G23"/>
    </row>
    <row r="24" spans="1:10" x14ac:dyDescent="0.3">
      <c r="A24" s="56">
        <f t="shared" ref="A24:A29" si="3">A23+1</f>
        <v>3</v>
      </c>
      <c r="B24" s="71"/>
      <c r="C24" s="10"/>
      <c r="D24" s="15"/>
      <c r="E24" s="27">
        <f t="shared" si="2"/>
        <v>0</v>
      </c>
      <c r="F24"/>
      <c r="G24"/>
    </row>
    <row r="25" spans="1:10" x14ac:dyDescent="0.3">
      <c r="A25" s="56">
        <f t="shared" si="3"/>
        <v>4</v>
      </c>
      <c r="B25" s="71"/>
      <c r="C25" s="10"/>
      <c r="D25" s="15"/>
      <c r="E25" s="27">
        <f t="shared" si="2"/>
        <v>0</v>
      </c>
      <c r="F25"/>
      <c r="G25"/>
    </row>
    <row r="26" spans="1:10" x14ac:dyDescent="0.3">
      <c r="A26" s="56">
        <f t="shared" si="3"/>
        <v>5</v>
      </c>
      <c r="B26" s="71"/>
      <c r="C26" s="10"/>
      <c r="D26" s="15"/>
      <c r="E26" s="27">
        <f t="shared" si="2"/>
        <v>0</v>
      </c>
      <c r="F26"/>
      <c r="G26"/>
    </row>
    <row r="27" spans="1:10" x14ac:dyDescent="0.3">
      <c r="A27" s="56">
        <f t="shared" si="3"/>
        <v>6</v>
      </c>
      <c r="B27" s="71"/>
      <c r="C27" s="10"/>
      <c r="D27" s="15"/>
      <c r="E27" s="27">
        <f t="shared" si="2"/>
        <v>0</v>
      </c>
      <c r="F27"/>
      <c r="G27"/>
    </row>
    <row r="28" spans="1:10" x14ac:dyDescent="0.3">
      <c r="A28" s="56">
        <f t="shared" si="3"/>
        <v>7</v>
      </c>
      <c r="B28" s="71"/>
      <c r="C28" s="10"/>
      <c r="D28" s="15"/>
      <c r="E28" s="27">
        <f t="shared" si="2"/>
        <v>0</v>
      </c>
      <c r="F28"/>
      <c r="G28"/>
    </row>
    <row r="29" spans="1:10" x14ac:dyDescent="0.3">
      <c r="A29" s="56">
        <f t="shared" si="3"/>
        <v>8</v>
      </c>
      <c r="B29" s="71"/>
      <c r="C29" s="10"/>
      <c r="D29" s="15"/>
      <c r="E29" s="27">
        <f t="shared" si="2"/>
        <v>0</v>
      </c>
      <c r="F29"/>
      <c r="G29"/>
    </row>
    <row r="30" spans="1:10" x14ac:dyDescent="0.3">
      <c r="A30" s="56">
        <f t="shared" ref="A30:A31" si="4">A29+1</f>
        <v>9</v>
      </c>
      <c r="B30" s="71"/>
      <c r="C30" s="10"/>
      <c r="D30" s="15"/>
      <c r="E30" s="27">
        <f t="shared" si="2"/>
        <v>0</v>
      </c>
      <c r="F30"/>
      <c r="G30"/>
    </row>
    <row r="31" spans="1:10" x14ac:dyDescent="0.3">
      <c r="A31" s="56">
        <f t="shared" si="4"/>
        <v>10</v>
      </c>
      <c r="B31" s="71"/>
      <c r="C31" s="10"/>
      <c r="D31" s="15"/>
      <c r="E31" s="27">
        <f t="shared" si="2"/>
        <v>0</v>
      </c>
      <c r="F31"/>
      <c r="G31"/>
    </row>
    <row r="32" spans="1:10" x14ac:dyDescent="0.3">
      <c r="A32" s="188" t="s">
        <v>108</v>
      </c>
      <c r="B32" s="189"/>
      <c r="C32" s="189"/>
      <c r="D32" s="189"/>
      <c r="E32" s="28">
        <f>SUM(E22:E31)</f>
        <v>0</v>
      </c>
    </row>
  </sheetData>
  <sheetProtection algorithmName="SHA-512" hashValue="NnwZZcTBH40nClSl5xvOzdbSH76JI//IHhg+p9y6T8q0KW41yZCsHsm8JkpuyxIna4QVF7NrosnO/rjBOL/scw==" saltValue="FLa5e2QQHan71IEJQ7q82g==" spinCount="100000" sheet="1" objects="1" scenarios="1"/>
  <mergeCells count="8">
    <mergeCell ref="A2:E2"/>
    <mergeCell ref="A1:E1"/>
    <mergeCell ref="A17:D17"/>
    <mergeCell ref="A19:E19"/>
    <mergeCell ref="A32:D32"/>
    <mergeCell ref="A4:E4"/>
    <mergeCell ref="A5:E5"/>
    <mergeCell ref="A20:E20"/>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36"/>
  <sheetViews>
    <sheetView view="pageLayout" zoomScaleNormal="100" workbookViewId="0">
      <selection activeCell="A3" sqref="A3"/>
    </sheetView>
  </sheetViews>
  <sheetFormatPr defaultRowHeight="14.4" x14ac:dyDescent="0.3"/>
  <cols>
    <col min="1" max="1" width="6.5546875" customWidth="1"/>
    <col min="2" max="2" width="42.6640625" customWidth="1"/>
    <col min="3" max="3" width="12.6640625" customWidth="1"/>
    <col min="4" max="4" width="12.33203125" customWidth="1"/>
    <col min="5" max="5" width="15.6640625" customWidth="1"/>
  </cols>
  <sheetData>
    <row r="1" spans="1:5" ht="18" x14ac:dyDescent="0.35">
      <c r="A1" s="207" t="s">
        <v>21</v>
      </c>
      <c r="B1" s="208"/>
      <c r="C1" s="208"/>
      <c r="D1" s="208"/>
      <c r="E1" s="208"/>
    </row>
    <row r="2" spans="1:5" ht="15.6" x14ac:dyDescent="0.3">
      <c r="A2" s="209" t="s">
        <v>38</v>
      </c>
      <c r="B2" s="208"/>
      <c r="C2" s="208"/>
      <c r="D2" s="208"/>
      <c r="E2" s="208"/>
    </row>
    <row r="3" spans="1:5" s="13" customFormat="1" ht="15.6" x14ac:dyDescent="0.3">
      <c r="A3" s="61"/>
      <c r="B3" s="60"/>
      <c r="C3" s="60"/>
      <c r="D3" s="60"/>
      <c r="E3" s="60"/>
    </row>
    <row r="4" spans="1:5" ht="15.6" x14ac:dyDescent="0.3">
      <c r="A4" s="210" t="s">
        <v>25</v>
      </c>
      <c r="B4" s="211"/>
      <c r="C4" s="211"/>
      <c r="D4" s="211"/>
      <c r="E4" s="211"/>
    </row>
    <row r="5" spans="1:5" s="14" customFormat="1" ht="28.2" customHeight="1" x14ac:dyDescent="0.3">
      <c r="A5" s="204" t="s">
        <v>123</v>
      </c>
      <c r="B5" s="205"/>
      <c r="C5" s="205"/>
      <c r="D5" s="205"/>
      <c r="E5" s="206"/>
    </row>
    <row r="6" spans="1:5" x14ac:dyDescent="0.3">
      <c r="A6" s="3"/>
      <c r="B6" s="198" t="s">
        <v>26</v>
      </c>
      <c r="C6" s="199"/>
      <c r="D6" s="199"/>
      <c r="E6" s="62" t="s">
        <v>27</v>
      </c>
    </row>
    <row r="7" spans="1:5" x14ac:dyDescent="0.3">
      <c r="A7" s="62">
        <v>1</v>
      </c>
      <c r="B7" s="200" t="s">
        <v>172</v>
      </c>
      <c r="C7" s="200"/>
      <c r="D7" s="200"/>
      <c r="E7" s="9">
        <v>200</v>
      </c>
    </row>
    <row r="8" spans="1:5" x14ac:dyDescent="0.3">
      <c r="A8" s="62">
        <f>A7+1</f>
        <v>2</v>
      </c>
      <c r="B8" s="200" t="s">
        <v>173</v>
      </c>
      <c r="C8" s="200"/>
      <c r="D8" s="200"/>
      <c r="E8" s="9">
        <v>250</v>
      </c>
    </row>
    <row r="9" spans="1:5" x14ac:dyDescent="0.3">
      <c r="A9" s="62">
        <f t="shared" ref="A9:A18" si="0">A8+1</f>
        <v>3</v>
      </c>
      <c r="B9" s="200"/>
      <c r="C9" s="200"/>
      <c r="D9" s="200"/>
      <c r="E9" s="9">
        <v>0</v>
      </c>
    </row>
    <row r="10" spans="1:5" x14ac:dyDescent="0.3">
      <c r="A10" s="62">
        <f t="shared" si="0"/>
        <v>4</v>
      </c>
      <c r="B10" s="200"/>
      <c r="C10" s="200"/>
      <c r="D10" s="200"/>
      <c r="E10" s="9">
        <v>0</v>
      </c>
    </row>
    <row r="11" spans="1:5" x14ac:dyDescent="0.3">
      <c r="A11" s="62">
        <f t="shared" si="0"/>
        <v>5</v>
      </c>
      <c r="B11" s="200"/>
      <c r="C11" s="200"/>
      <c r="D11" s="200"/>
      <c r="E11" s="9">
        <v>0</v>
      </c>
    </row>
    <row r="12" spans="1:5" x14ac:dyDescent="0.3">
      <c r="A12" s="62">
        <f t="shared" si="0"/>
        <v>6</v>
      </c>
      <c r="B12" s="200"/>
      <c r="C12" s="200"/>
      <c r="D12" s="200"/>
      <c r="E12" s="9">
        <v>0</v>
      </c>
    </row>
    <row r="13" spans="1:5" x14ac:dyDescent="0.3">
      <c r="A13" s="62">
        <f t="shared" si="0"/>
        <v>7</v>
      </c>
      <c r="B13" s="200"/>
      <c r="C13" s="200"/>
      <c r="D13" s="200"/>
      <c r="E13" s="9">
        <v>0</v>
      </c>
    </row>
    <row r="14" spans="1:5" x14ac:dyDescent="0.3">
      <c r="A14" s="62">
        <f t="shared" si="0"/>
        <v>8</v>
      </c>
      <c r="B14" s="200"/>
      <c r="C14" s="200"/>
      <c r="D14" s="200"/>
      <c r="E14" s="9">
        <v>0</v>
      </c>
    </row>
    <row r="15" spans="1:5" x14ac:dyDescent="0.3">
      <c r="A15" s="62">
        <f t="shared" si="0"/>
        <v>9</v>
      </c>
      <c r="B15" s="200"/>
      <c r="C15" s="200"/>
      <c r="D15" s="200"/>
      <c r="E15" s="9">
        <v>0</v>
      </c>
    </row>
    <row r="16" spans="1:5" x14ac:dyDescent="0.3">
      <c r="A16" s="62">
        <f t="shared" si="0"/>
        <v>10</v>
      </c>
      <c r="B16" s="200"/>
      <c r="C16" s="200"/>
      <c r="D16" s="200"/>
      <c r="E16" s="9">
        <v>0</v>
      </c>
    </row>
    <row r="17" spans="1:5" x14ac:dyDescent="0.3">
      <c r="A17" s="62">
        <f t="shared" si="0"/>
        <v>11</v>
      </c>
      <c r="B17" s="200"/>
      <c r="C17" s="200"/>
      <c r="D17" s="200"/>
      <c r="E17" s="9">
        <v>0</v>
      </c>
    </row>
    <row r="18" spans="1:5" x14ac:dyDescent="0.3">
      <c r="A18" s="62">
        <f t="shared" si="0"/>
        <v>12</v>
      </c>
      <c r="B18" s="200"/>
      <c r="C18" s="200"/>
      <c r="D18" s="200"/>
      <c r="E18" s="9">
        <v>0</v>
      </c>
    </row>
    <row r="19" spans="1:5" x14ac:dyDescent="0.3">
      <c r="A19" s="195" t="s">
        <v>33</v>
      </c>
      <c r="B19" s="196"/>
      <c r="C19" s="196"/>
      <c r="D19" s="197"/>
      <c r="E19" s="29">
        <f>SUM(E7:E18)</f>
        <v>450</v>
      </c>
    </row>
    <row r="20" spans="1:5" x14ac:dyDescent="0.3">
      <c r="A20" s="4"/>
      <c r="B20" s="5"/>
      <c r="C20" s="5"/>
      <c r="D20" s="5"/>
      <c r="E20" s="6"/>
    </row>
    <row r="21" spans="1:5" ht="15.6" x14ac:dyDescent="0.3">
      <c r="A21" s="201" t="s">
        <v>28</v>
      </c>
      <c r="B21" s="202"/>
      <c r="C21" s="202"/>
      <c r="D21" s="202"/>
      <c r="E21" s="203"/>
    </row>
    <row r="22" spans="1:5" s="14" customFormat="1" ht="70.2" customHeight="1" x14ac:dyDescent="0.3">
      <c r="A22" s="204" t="s">
        <v>125</v>
      </c>
      <c r="B22" s="205"/>
      <c r="C22" s="205"/>
      <c r="D22" s="205"/>
      <c r="E22" s="206"/>
    </row>
    <row r="23" spans="1:5" x14ac:dyDescent="0.3">
      <c r="A23" s="3"/>
      <c r="B23" s="62" t="s">
        <v>26</v>
      </c>
      <c r="C23" s="62" t="s">
        <v>34</v>
      </c>
      <c r="D23" s="62" t="s">
        <v>12</v>
      </c>
      <c r="E23" s="62" t="s">
        <v>13</v>
      </c>
    </row>
    <row r="24" spans="1:5" x14ac:dyDescent="0.3">
      <c r="A24" s="62">
        <v>1</v>
      </c>
      <c r="B24" s="71" t="s">
        <v>174</v>
      </c>
      <c r="C24" s="10">
        <v>100</v>
      </c>
      <c r="D24" s="15">
        <v>250</v>
      </c>
      <c r="E24" s="29">
        <f>D24*C24</f>
        <v>25000</v>
      </c>
    </row>
    <row r="25" spans="1:5" x14ac:dyDescent="0.3">
      <c r="A25" s="62">
        <f>A24+1</f>
        <v>2</v>
      </c>
      <c r="B25" s="71" t="s">
        <v>175</v>
      </c>
      <c r="C25" s="10">
        <v>100</v>
      </c>
      <c r="D25" s="15">
        <v>175</v>
      </c>
      <c r="E25" s="29">
        <f t="shared" ref="E25:E35" si="1">D25*C25</f>
        <v>17500</v>
      </c>
    </row>
    <row r="26" spans="1:5" x14ac:dyDescent="0.3">
      <c r="A26" s="62">
        <f t="shared" ref="A26:A35" si="2">A25+1</f>
        <v>3</v>
      </c>
      <c r="B26" s="71"/>
      <c r="C26" s="10"/>
      <c r="D26" s="15"/>
      <c r="E26" s="29">
        <f t="shared" si="1"/>
        <v>0</v>
      </c>
    </row>
    <row r="27" spans="1:5" x14ac:dyDescent="0.3">
      <c r="A27" s="62">
        <f t="shared" si="2"/>
        <v>4</v>
      </c>
      <c r="B27" s="71"/>
      <c r="C27" s="10"/>
      <c r="D27" s="15"/>
      <c r="E27" s="29">
        <f t="shared" si="1"/>
        <v>0</v>
      </c>
    </row>
    <row r="28" spans="1:5" x14ac:dyDescent="0.3">
      <c r="A28" s="62">
        <f t="shared" si="2"/>
        <v>5</v>
      </c>
      <c r="B28" s="71"/>
      <c r="C28" s="10"/>
      <c r="D28" s="15"/>
      <c r="E28" s="29">
        <f t="shared" si="1"/>
        <v>0</v>
      </c>
    </row>
    <row r="29" spans="1:5" x14ac:dyDescent="0.3">
      <c r="A29" s="62">
        <f t="shared" si="2"/>
        <v>6</v>
      </c>
      <c r="B29" s="71"/>
      <c r="C29" s="10"/>
      <c r="D29" s="15"/>
      <c r="E29" s="29">
        <f t="shared" si="1"/>
        <v>0</v>
      </c>
    </row>
    <row r="30" spans="1:5" x14ac:dyDescent="0.3">
      <c r="A30" s="62">
        <f t="shared" si="2"/>
        <v>7</v>
      </c>
      <c r="B30" s="71"/>
      <c r="C30" s="10"/>
      <c r="D30" s="15"/>
      <c r="E30" s="29">
        <f t="shared" si="1"/>
        <v>0</v>
      </c>
    </row>
    <row r="31" spans="1:5" x14ac:dyDescent="0.3">
      <c r="A31" s="62">
        <f t="shared" si="2"/>
        <v>8</v>
      </c>
      <c r="B31" s="71"/>
      <c r="C31" s="10"/>
      <c r="D31" s="15"/>
      <c r="E31" s="29">
        <f t="shared" si="1"/>
        <v>0</v>
      </c>
    </row>
    <row r="32" spans="1:5" x14ac:dyDescent="0.3">
      <c r="A32" s="62">
        <f t="shared" si="2"/>
        <v>9</v>
      </c>
      <c r="B32" s="71"/>
      <c r="C32" s="10"/>
      <c r="D32" s="15"/>
      <c r="E32" s="29">
        <f t="shared" si="1"/>
        <v>0</v>
      </c>
    </row>
    <row r="33" spans="1:5" x14ac:dyDescent="0.3">
      <c r="A33" s="62">
        <f t="shared" si="2"/>
        <v>10</v>
      </c>
      <c r="B33" s="71"/>
      <c r="C33" s="10"/>
      <c r="D33" s="15"/>
      <c r="E33" s="29">
        <f t="shared" si="1"/>
        <v>0</v>
      </c>
    </row>
    <row r="34" spans="1:5" x14ac:dyDescent="0.3">
      <c r="A34" s="62">
        <f t="shared" si="2"/>
        <v>11</v>
      </c>
      <c r="B34" s="71"/>
      <c r="C34" s="10"/>
      <c r="D34" s="15"/>
      <c r="E34" s="29">
        <f t="shared" si="1"/>
        <v>0</v>
      </c>
    </row>
    <row r="35" spans="1:5" x14ac:dyDescent="0.3">
      <c r="A35" s="62">
        <f t="shared" si="2"/>
        <v>12</v>
      </c>
      <c r="B35" s="71"/>
      <c r="C35" s="10"/>
      <c r="D35" s="15"/>
      <c r="E35" s="29">
        <f t="shared" si="1"/>
        <v>0</v>
      </c>
    </row>
    <row r="36" spans="1:5" x14ac:dyDescent="0.3">
      <c r="A36" s="195" t="s">
        <v>29</v>
      </c>
      <c r="B36" s="196"/>
      <c r="C36" s="196"/>
      <c r="D36" s="197"/>
      <c r="E36" s="30">
        <f>SUM(E24:E35)</f>
        <v>42500</v>
      </c>
    </row>
  </sheetData>
  <sheetProtection algorithmName="SHA-512" hashValue="ct6yJQUPa8rBnJZ4fadCSM4rSNSIuAlIGdEfU167Wj5aalyQNJIk2bD3QG7KoFvEOhCjmDBjKsYzX5pDVwenVQ==" saltValue="r10apKX/UGqSIvjO1w4S2A==" spinCount="100000" sheet="1" objects="1" scenarios="1"/>
  <mergeCells count="21">
    <mergeCell ref="A5:E5"/>
    <mergeCell ref="A22:E22"/>
    <mergeCell ref="A1:E1"/>
    <mergeCell ref="A2:E2"/>
    <mergeCell ref="A4:E4"/>
    <mergeCell ref="B10:D10"/>
    <mergeCell ref="B11:D11"/>
    <mergeCell ref="B12:D12"/>
    <mergeCell ref="B13:D13"/>
    <mergeCell ref="B14:D14"/>
    <mergeCell ref="B15:D15"/>
    <mergeCell ref="B16:D16"/>
    <mergeCell ref="B17:D17"/>
    <mergeCell ref="B18:D18"/>
    <mergeCell ref="A36:D36"/>
    <mergeCell ref="B6:D6"/>
    <mergeCell ref="B7:D7"/>
    <mergeCell ref="B8:D8"/>
    <mergeCell ref="B9:D9"/>
    <mergeCell ref="A21:E21"/>
    <mergeCell ref="A19:D19"/>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Layout" zoomScaleNormal="100" workbookViewId="0">
      <selection activeCell="A3" sqref="A3:E3"/>
    </sheetView>
  </sheetViews>
  <sheetFormatPr defaultRowHeight="14.4" x14ac:dyDescent="0.3"/>
  <cols>
    <col min="1" max="1" width="19.6640625" customWidth="1"/>
    <col min="2" max="5" width="16.44140625" customWidth="1"/>
  </cols>
  <sheetData>
    <row r="1" spans="1:12" ht="18" x14ac:dyDescent="0.35">
      <c r="A1" s="119" t="s">
        <v>24</v>
      </c>
      <c r="B1" s="119"/>
      <c r="C1" s="119"/>
      <c r="D1" s="119"/>
      <c r="E1" s="119"/>
      <c r="F1" s="39"/>
      <c r="G1" s="39"/>
      <c r="H1" s="39"/>
      <c r="I1" s="39"/>
      <c r="J1" s="39"/>
      <c r="K1" s="39"/>
      <c r="L1" s="39"/>
    </row>
    <row r="2" spans="1:12" ht="15.6" x14ac:dyDescent="0.3">
      <c r="A2" s="121" t="s">
        <v>62</v>
      </c>
      <c r="B2" s="121"/>
      <c r="C2" s="121"/>
      <c r="D2" s="121"/>
      <c r="E2" s="121"/>
      <c r="F2" s="40"/>
      <c r="G2" s="40"/>
      <c r="H2" s="40"/>
      <c r="I2" s="40"/>
      <c r="J2" s="40"/>
      <c r="K2" s="40"/>
      <c r="L2" s="40"/>
    </row>
    <row r="3" spans="1:12" s="44" customFormat="1" ht="28.8" customHeight="1" x14ac:dyDescent="0.3">
      <c r="A3" s="213" t="s">
        <v>136</v>
      </c>
      <c r="B3" s="213"/>
      <c r="C3" s="213"/>
      <c r="D3" s="213"/>
      <c r="E3" s="213"/>
      <c r="F3" s="51"/>
      <c r="G3" s="51"/>
      <c r="H3" s="51"/>
      <c r="I3" s="51"/>
      <c r="J3" s="51"/>
      <c r="K3" s="51"/>
      <c r="L3" s="51"/>
    </row>
    <row r="4" spans="1:12" s="14" customFormat="1" ht="16.2" thickBot="1" x14ac:dyDescent="0.35">
      <c r="A4" s="73" t="s">
        <v>87</v>
      </c>
      <c r="B4" s="73">
        <v>1</v>
      </c>
      <c r="C4" s="73">
        <v>2</v>
      </c>
      <c r="D4" s="73">
        <v>3</v>
      </c>
      <c r="E4" s="73">
        <v>4</v>
      </c>
      <c r="F4" s="42"/>
      <c r="G4" s="42"/>
      <c r="H4" s="42"/>
      <c r="I4" s="42"/>
      <c r="J4" s="40"/>
      <c r="K4" s="40"/>
      <c r="L4" s="40"/>
    </row>
    <row r="5" spans="1:12" x14ac:dyDescent="0.3">
      <c r="A5" s="74" t="s">
        <v>81</v>
      </c>
      <c r="B5" s="89" t="s">
        <v>176</v>
      </c>
      <c r="C5" s="89"/>
      <c r="D5" s="89"/>
      <c r="E5" s="90"/>
      <c r="F5" s="44"/>
    </row>
    <row r="6" spans="1:12" x14ac:dyDescent="0.3">
      <c r="A6" s="75" t="s">
        <v>82</v>
      </c>
      <c r="B6" s="72" t="s">
        <v>177</v>
      </c>
      <c r="C6" s="72"/>
      <c r="D6" s="72"/>
      <c r="E6" s="91"/>
      <c r="F6" s="44"/>
    </row>
    <row r="7" spans="1:12" x14ac:dyDescent="0.3">
      <c r="A7" s="75" t="s">
        <v>72</v>
      </c>
      <c r="B7" s="72" t="s">
        <v>178</v>
      </c>
      <c r="C7" s="72"/>
      <c r="D7" s="72"/>
      <c r="E7" s="91"/>
      <c r="F7" s="44"/>
    </row>
    <row r="8" spans="1:12" x14ac:dyDescent="0.3">
      <c r="A8" s="75" t="s">
        <v>83</v>
      </c>
      <c r="B8" s="92">
        <v>2</v>
      </c>
      <c r="C8" s="92"/>
      <c r="D8" s="92"/>
      <c r="E8" s="93"/>
      <c r="F8" s="44"/>
    </row>
    <row r="9" spans="1:12" x14ac:dyDescent="0.3">
      <c r="A9" s="75" t="s">
        <v>84</v>
      </c>
      <c r="B9" s="92">
        <v>3</v>
      </c>
      <c r="C9" s="92"/>
      <c r="D9" s="92"/>
      <c r="E9" s="93"/>
      <c r="F9" s="44"/>
    </row>
    <row r="10" spans="1:12" x14ac:dyDescent="0.3">
      <c r="A10" s="75" t="s">
        <v>85</v>
      </c>
      <c r="B10" s="76">
        <f>IF(B9&gt;1,B9-1,0)</f>
        <v>2</v>
      </c>
      <c r="C10" s="76">
        <f t="shared" ref="C10:E10" si="0">IF(C9&gt;1,C9-1,0)</f>
        <v>0</v>
      </c>
      <c r="D10" s="76">
        <f t="shared" si="0"/>
        <v>0</v>
      </c>
      <c r="E10" s="76">
        <f t="shared" si="0"/>
        <v>0</v>
      </c>
      <c r="F10" s="44"/>
    </row>
    <row r="11" spans="1:12" s="14" customFormat="1" ht="15" thickBot="1" x14ac:dyDescent="0.35">
      <c r="A11" s="77" t="s">
        <v>95</v>
      </c>
      <c r="B11" s="78">
        <f>IF(B9&gt;1,2,1)</f>
        <v>2</v>
      </c>
      <c r="C11" s="78">
        <f t="shared" ref="C11:E11" si="1">IF(C9&gt;1,2,1)</f>
        <v>1</v>
      </c>
      <c r="D11" s="78">
        <f t="shared" si="1"/>
        <v>1</v>
      </c>
      <c r="E11" s="79">
        <f t="shared" si="1"/>
        <v>1</v>
      </c>
      <c r="F11" s="44"/>
    </row>
    <row r="12" spans="1:12" ht="28.8" x14ac:dyDescent="0.3">
      <c r="A12" s="74" t="s">
        <v>97</v>
      </c>
      <c r="B12" s="94">
        <v>250</v>
      </c>
      <c r="C12" s="94">
        <v>0</v>
      </c>
      <c r="D12" s="94">
        <v>0</v>
      </c>
      <c r="E12" s="95">
        <v>0</v>
      </c>
      <c r="F12" s="44"/>
    </row>
    <row r="13" spans="1:12" ht="28.8" x14ac:dyDescent="0.3">
      <c r="A13" s="75" t="s">
        <v>94</v>
      </c>
      <c r="B13" s="96">
        <v>0</v>
      </c>
      <c r="C13" s="96">
        <v>0</v>
      </c>
      <c r="D13" s="96">
        <v>0</v>
      </c>
      <c r="E13" s="97">
        <v>0</v>
      </c>
      <c r="F13" s="44"/>
    </row>
    <row r="14" spans="1:12" x14ac:dyDescent="0.3">
      <c r="A14" s="75" t="s">
        <v>89</v>
      </c>
      <c r="B14" s="96">
        <v>0</v>
      </c>
      <c r="C14" s="96">
        <v>0</v>
      </c>
      <c r="D14" s="96">
        <v>0</v>
      </c>
      <c r="E14" s="97">
        <v>0</v>
      </c>
      <c r="F14" s="44"/>
    </row>
    <row r="15" spans="1:12" x14ac:dyDescent="0.3">
      <c r="A15" s="75" t="s">
        <v>105</v>
      </c>
      <c r="B15" s="96">
        <v>0</v>
      </c>
      <c r="C15" s="96">
        <v>0</v>
      </c>
      <c r="D15" s="96">
        <v>0</v>
      </c>
      <c r="E15" s="97">
        <v>0</v>
      </c>
      <c r="F15" s="44"/>
    </row>
    <row r="16" spans="1:12" s="14" customFormat="1" ht="14.4" customHeight="1" thickBot="1" x14ac:dyDescent="0.35">
      <c r="A16" s="77" t="s">
        <v>92</v>
      </c>
      <c r="B16" s="80">
        <f>(B12*B8)+B13+B14+B15</f>
        <v>500</v>
      </c>
      <c r="C16" s="80">
        <f t="shared" ref="C16:E16" si="2">(C12*C8)+C13+C14+C15</f>
        <v>0</v>
      </c>
      <c r="D16" s="80">
        <f t="shared" si="2"/>
        <v>0</v>
      </c>
      <c r="E16" s="81">
        <f t="shared" si="2"/>
        <v>0</v>
      </c>
      <c r="F16" s="44"/>
    </row>
    <row r="17" spans="1:6" ht="28.8" x14ac:dyDescent="0.3">
      <c r="A17" s="74" t="s">
        <v>96</v>
      </c>
      <c r="B17" s="94">
        <v>52</v>
      </c>
      <c r="C17" s="94">
        <v>0</v>
      </c>
      <c r="D17" s="94">
        <v>0</v>
      </c>
      <c r="E17" s="95">
        <v>0</v>
      </c>
      <c r="F17" s="44"/>
    </row>
    <row r="18" spans="1:6" ht="28.8" x14ac:dyDescent="0.3">
      <c r="A18" s="75" t="s">
        <v>93</v>
      </c>
      <c r="B18" s="96">
        <v>102</v>
      </c>
      <c r="C18" s="96">
        <v>0</v>
      </c>
      <c r="D18" s="96">
        <v>0</v>
      </c>
      <c r="E18" s="97">
        <v>0</v>
      </c>
      <c r="F18" s="44"/>
    </row>
    <row r="19" spans="1:6" s="14" customFormat="1" ht="28.8" customHeight="1" x14ac:dyDescent="0.3">
      <c r="A19" s="75" t="s">
        <v>104</v>
      </c>
      <c r="B19" s="82">
        <f>0.75*B17</f>
        <v>39</v>
      </c>
      <c r="C19" s="82">
        <f t="shared" ref="C19:E19" si="3">0.75*C17</f>
        <v>0</v>
      </c>
      <c r="D19" s="82">
        <f t="shared" si="3"/>
        <v>0</v>
      </c>
      <c r="E19" s="83">
        <f t="shared" si="3"/>
        <v>0</v>
      </c>
      <c r="F19" s="44"/>
    </row>
    <row r="20" spans="1:6" s="14" customFormat="1" ht="15" thickBot="1" x14ac:dyDescent="0.35">
      <c r="A20" s="77" t="s">
        <v>91</v>
      </c>
      <c r="B20" s="84">
        <f>((B18*B10)+(B11*B19)+((B9-B11)*B17))*B8</f>
        <v>668</v>
      </c>
      <c r="C20" s="84">
        <f t="shared" ref="C20:E20" si="4">((C18*C10)+(C11*C19)+((C9-C11)*C17))*C8</f>
        <v>0</v>
      </c>
      <c r="D20" s="84">
        <f t="shared" si="4"/>
        <v>0</v>
      </c>
      <c r="E20" s="84">
        <f t="shared" si="4"/>
        <v>0</v>
      </c>
      <c r="F20" s="44"/>
    </row>
    <row r="21" spans="1:6" x14ac:dyDescent="0.3">
      <c r="A21" s="74" t="s">
        <v>90</v>
      </c>
      <c r="B21" s="85"/>
      <c r="C21" s="85"/>
      <c r="D21" s="85"/>
      <c r="E21" s="86"/>
      <c r="F21" s="44"/>
    </row>
    <row r="22" spans="1:6" s="14" customFormat="1" x14ac:dyDescent="0.3">
      <c r="A22" s="98" t="s">
        <v>179</v>
      </c>
      <c r="B22" s="96">
        <v>44</v>
      </c>
      <c r="C22" s="96">
        <v>0</v>
      </c>
      <c r="D22" s="96">
        <v>0</v>
      </c>
      <c r="E22" s="97">
        <v>0</v>
      </c>
      <c r="F22" s="44"/>
    </row>
    <row r="23" spans="1:6" s="14" customFormat="1" x14ac:dyDescent="0.3">
      <c r="A23" s="98" t="s">
        <v>180</v>
      </c>
      <c r="B23" s="96">
        <v>20</v>
      </c>
      <c r="C23" s="96">
        <v>0</v>
      </c>
      <c r="D23" s="96">
        <v>0</v>
      </c>
      <c r="E23" s="97">
        <v>0</v>
      </c>
      <c r="F23" s="44"/>
    </row>
    <row r="24" spans="1:6" s="14" customFormat="1" x14ac:dyDescent="0.3">
      <c r="A24" s="98"/>
      <c r="B24" s="96">
        <v>0</v>
      </c>
      <c r="C24" s="96">
        <v>0</v>
      </c>
      <c r="D24" s="96">
        <v>0</v>
      </c>
      <c r="E24" s="97">
        <v>0</v>
      </c>
      <c r="F24" s="44"/>
    </row>
    <row r="25" spans="1:6" s="14" customFormat="1" ht="15" thickBot="1" x14ac:dyDescent="0.35">
      <c r="A25" s="99"/>
      <c r="B25" s="100">
        <v>0</v>
      </c>
      <c r="C25" s="100">
        <v>0</v>
      </c>
      <c r="D25" s="100">
        <v>0</v>
      </c>
      <c r="E25" s="101">
        <v>0</v>
      </c>
      <c r="F25" s="44"/>
    </row>
    <row r="26" spans="1:6" x14ac:dyDescent="0.3">
      <c r="A26" s="87" t="s">
        <v>86</v>
      </c>
      <c r="B26" s="88">
        <f>SUM(B16,B20,B22:B25)</f>
        <v>1232</v>
      </c>
      <c r="C26" s="88">
        <f>SUM(C16,C20,C22:C25)</f>
        <v>0</v>
      </c>
      <c r="D26" s="88">
        <f>SUM(D16,D20,D22:D25)</f>
        <v>0</v>
      </c>
      <c r="E26" s="88">
        <f>SUM(E16,E20,E22:E25)</f>
        <v>0</v>
      </c>
      <c r="F26" s="44"/>
    </row>
    <row r="27" spans="1:6" ht="14.4" customHeight="1" x14ac:dyDescent="0.3">
      <c r="A27" s="16"/>
      <c r="B27" s="16"/>
      <c r="C27" s="16"/>
      <c r="D27" s="16"/>
      <c r="E27" s="16"/>
    </row>
    <row r="28" spans="1:6" ht="14.4" customHeight="1" x14ac:dyDescent="0.3">
      <c r="A28" s="212" t="s">
        <v>88</v>
      </c>
      <c r="B28" s="212"/>
      <c r="C28" s="212"/>
      <c r="D28" s="212"/>
      <c r="E28" s="28">
        <f>SUM(B26:E26)</f>
        <v>1232</v>
      </c>
    </row>
  </sheetData>
  <sheetProtection algorithmName="SHA-512" hashValue="ymKuheDSnxjm/uPR/1vx40C2vgUJWWvhIkoo02pakd028kpH5Z9LQujJ7+fy4gbIxOTYiM8EDsPyr6aWgQu63Q==" saltValue="28dBj2PokjuHDNsYGz71Ww==" spinCount="100000" sheet="1" objects="1" scenarios="1"/>
  <mergeCells count="4">
    <mergeCell ref="A28:D28"/>
    <mergeCell ref="A1:E1"/>
    <mergeCell ref="A2:E2"/>
    <mergeCell ref="A3:E3"/>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9"/>
  <sheetViews>
    <sheetView view="pageLayout" zoomScaleNormal="100" workbookViewId="0">
      <selection activeCell="A2" sqref="A2:E2"/>
    </sheetView>
  </sheetViews>
  <sheetFormatPr defaultRowHeight="14.4" x14ac:dyDescent="0.3"/>
  <cols>
    <col min="1" max="1" width="6.5546875" customWidth="1"/>
    <col min="2" max="2" width="18" customWidth="1"/>
    <col min="3" max="3" width="8.6640625" customWidth="1"/>
    <col min="4" max="4" width="37.44140625" customWidth="1"/>
    <col min="5" max="5" width="17.44140625" customWidth="1"/>
    <col min="6" max="6" width="8.77734375" customWidth="1"/>
  </cols>
  <sheetData>
    <row r="1" spans="1:6" ht="18" x14ac:dyDescent="0.35">
      <c r="A1" s="216" t="s">
        <v>35</v>
      </c>
      <c r="B1" s="216"/>
      <c r="C1" s="216"/>
      <c r="D1" s="216"/>
      <c r="E1" s="216"/>
      <c r="F1" s="34"/>
    </row>
    <row r="2" spans="1:6" ht="15.6" x14ac:dyDescent="0.3">
      <c r="A2" s="215" t="s">
        <v>70</v>
      </c>
      <c r="B2" s="215"/>
      <c r="C2" s="215"/>
      <c r="D2" s="215"/>
      <c r="E2" s="215"/>
      <c r="F2" s="35"/>
    </row>
    <row r="3" spans="1:6" s="14" customFormat="1" ht="14.4" customHeight="1" x14ac:dyDescent="0.3">
      <c r="A3" s="50"/>
      <c r="B3" s="50"/>
      <c r="C3" s="50"/>
      <c r="D3" s="50"/>
      <c r="E3" s="50"/>
      <c r="F3" s="35"/>
    </row>
    <row r="4" spans="1:6" s="14" customFormat="1" ht="15.6" x14ac:dyDescent="0.3">
      <c r="A4" s="213" t="s">
        <v>124</v>
      </c>
      <c r="B4" s="213"/>
      <c r="C4" s="213"/>
      <c r="D4" s="213"/>
      <c r="E4" s="213"/>
      <c r="F4" s="33"/>
    </row>
    <row r="5" spans="1:6" x14ac:dyDescent="0.3">
      <c r="A5" s="20"/>
      <c r="B5" s="114" t="s">
        <v>30</v>
      </c>
      <c r="C5" s="184"/>
      <c r="D5" s="184"/>
      <c r="E5" s="56" t="s">
        <v>27</v>
      </c>
    </row>
    <row r="6" spans="1:6" ht="14.4" customHeight="1" x14ac:dyDescent="0.3">
      <c r="A6" s="56">
        <v>1</v>
      </c>
      <c r="B6" s="200" t="s">
        <v>181</v>
      </c>
      <c r="C6" s="214"/>
      <c r="D6" s="214"/>
      <c r="E6" s="9">
        <v>1834</v>
      </c>
    </row>
    <row r="7" spans="1:6" ht="14.4" customHeight="1" x14ac:dyDescent="0.3">
      <c r="A7" s="56">
        <f>A6+1</f>
        <v>2</v>
      </c>
      <c r="B7" s="200" t="s">
        <v>14</v>
      </c>
      <c r="C7" s="214"/>
      <c r="D7" s="214"/>
      <c r="E7" s="9">
        <v>0</v>
      </c>
    </row>
    <row r="8" spans="1:6" ht="14.4" customHeight="1" x14ac:dyDescent="0.3">
      <c r="A8" s="56">
        <f t="shared" ref="A8:A14" si="0">A7+1</f>
        <v>3</v>
      </c>
      <c r="B8" s="200" t="s">
        <v>14</v>
      </c>
      <c r="C8" s="214"/>
      <c r="D8" s="214"/>
      <c r="E8" s="9">
        <v>0</v>
      </c>
    </row>
    <row r="9" spans="1:6" ht="14.4" customHeight="1" x14ac:dyDescent="0.3">
      <c r="A9" s="56">
        <f t="shared" si="0"/>
        <v>4</v>
      </c>
      <c r="B9" s="200" t="s">
        <v>14</v>
      </c>
      <c r="C9" s="214"/>
      <c r="D9" s="214"/>
      <c r="E9" s="9">
        <v>0</v>
      </c>
    </row>
    <row r="10" spans="1:6" ht="14.4" customHeight="1" x14ac:dyDescent="0.3">
      <c r="A10" s="56">
        <f t="shared" si="0"/>
        <v>5</v>
      </c>
      <c r="B10" s="200" t="s">
        <v>14</v>
      </c>
      <c r="C10" s="214"/>
      <c r="D10" s="214"/>
      <c r="E10" s="9">
        <v>0</v>
      </c>
    </row>
    <row r="11" spans="1:6" ht="14.4" customHeight="1" x14ac:dyDescent="0.3">
      <c r="A11" s="56">
        <f t="shared" si="0"/>
        <v>6</v>
      </c>
      <c r="B11" s="200" t="s">
        <v>14</v>
      </c>
      <c r="C11" s="214"/>
      <c r="D11" s="214"/>
      <c r="E11" s="9">
        <v>0</v>
      </c>
    </row>
    <row r="12" spans="1:6" ht="14.4" customHeight="1" x14ac:dyDescent="0.3">
      <c r="A12" s="56">
        <f t="shared" si="0"/>
        <v>7</v>
      </c>
      <c r="B12" s="200" t="s">
        <v>14</v>
      </c>
      <c r="C12" s="214"/>
      <c r="D12" s="214"/>
      <c r="E12" s="9">
        <v>0</v>
      </c>
    </row>
    <row r="13" spans="1:6" ht="14.4" customHeight="1" x14ac:dyDescent="0.3">
      <c r="A13" s="56">
        <f t="shared" si="0"/>
        <v>8</v>
      </c>
      <c r="B13" s="200" t="s">
        <v>14</v>
      </c>
      <c r="C13" s="214"/>
      <c r="D13" s="214"/>
      <c r="E13" s="9">
        <v>0</v>
      </c>
    </row>
    <row r="14" spans="1:6" ht="14.4" customHeight="1" x14ac:dyDescent="0.3">
      <c r="A14" s="56">
        <f t="shared" si="0"/>
        <v>9</v>
      </c>
      <c r="B14" s="200" t="s">
        <v>14</v>
      </c>
      <c r="C14" s="214"/>
      <c r="D14" s="214"/>
      <c r="E14" s="9">
        <v>0</v>
      </c>
    </row>
    <row r="15" spans="1:6" s="14" customFormat="1" ht="14.4" customHeight="1" x14ac:dyDescent="0.3">
      <c r="A15" s="56">
        <v>10</v>
      </c>
      <c r="B15" s="217"/>
      <c r="C15" s="218"/>
      <c r="D15" s="219"/>
      <c r="E15" s="9">
        <v>0</v>
      </c>
    </row>
    <row r="16" spans="1:6" s="14" customFormat="1" ht="14.4" customHeight="1" x14ac:dyDescent="0.3">
      <c r="A16" s="56">
        <v>11</v>
      </c>
      <c r="B16" s="217"/>
      <c r="C16" s="218"/>
      <c r="D16" s="219"/>
      <c r="E16" s="9">
        <v>0</v>
      </c>
    </row>
    <row r="17" spans="1:5" s="14" customFormat="1" ht="14.4" customHeight="1" x14ac:dyDescent="0.3">
      <c r="A17" s="56">
        <v>12</v>
      </c>
      <c r="B17" s="217"/>
      <c r="C17" s="218"/>
      <c r="D17" s="219"/>
      <c r="E17" s="9">
        <v>0</v>
      </c>
    </row>
    <row r="18" spans="1:5" s="14" customFormat="1" ht="14.4" customHeight="1" x14ac:dyDescent="0.3">
      <c r="A18" s="56">
        <v>13</v>
      </c>
      <c r="B18" s="217"/>
      <c r="C18" s="218"/>
      <c r="D18" s="219"/>
      <c r="E18" s="9">
        <v>0</v>
      </c>
    </row>
    <row r="19" spans="1:5" s="14" customFormat="1" ht="14.4" customHeight="1" x14ac:dyDescent="0.3">
      <c r="A19" s="56">
        <v>14</v>
      </c>
      <c r="B19" s="217"/>
      <c r="C19" s="218"/>
      <c r="D19" s="219"/>
      <c r="E19" s="9">
        <v>0</v>
      </c>
    </row>
    <row r="20" spans="1:5" ht="14.4" customHeight="1" x14ac:dyDescent="0.3">
      <c r="A20" s="56">
        <v>15</v>
      </c>
      <c r="B20" s="200" t="s">
        <v>14</v>
      </c>
      <c r="C20" s="214"/>
      <c r="D20" s="214"/>
      <c r="E20" s="9">
        <v>0</v>
      </c>
    </row>
    <row r="21" spans="1:5" x14ac:dyDescent="0.3">
      <c r="A21" s="21"/>
      <c r="B21" s="114" t="s">
        <v>31</v>
      </c>
      <c r="C21" s="184"/>
      <c r="D21" s="184"/>
      <c r="E21" s="28">
        <f>SUM(E6:E20)</f>
        <v>1834</v>
      </c>
    </row>
    <row r="22" spans="1:5" x14ac:dyDescent="0.3">
      <c r="A22" s="16"/>
      <c r="B22" s="16"/>
      <c r="C22" s="16"/>
      <c r="D22" s="16"/>
      <c r="E22" s="16"/>
    </row>
    <row r="23" spans="1:5" x14ac:dyDescent="0.3">
      <c r="A23" s="16"/>
      <c r="B23" s="43"/>
      <c r="C23" s="16"/>
      <c r="D23" s="16"/>
      <c r="E23" s="16"/>
    </row>
    <row r="24" spans="1:5" x14ac:dyDescent="0.3">
      <c r="A24" s="16"/>
      <c r="B24" s="16"/>
      <c r="C24" s="16"/>
      <c r="D24" s="16"/>
      <c r="E24" s="16"/>
    </row>
    <row r="25" spans="1:5" x14ac:dyDescent="0.3">
      <c r="A25" s="16"/>
      <c r="B25" s="16"/>
      <c r="C25" s="16"/>
      <c r="D25" s="16"/>
      <c r="E25" s="16"/>
    </row>
    <row r="26" spans="1:5" x14ac:dyDescent="0.3">
      <c r="A26" s="16"/>
      <c r="B26" s="16"/>
      <c r="C26" s="16"/>
      <c r="D26" s="16"/>
      <c r="E26" s="16"/>
    </row>
    <row r="27" spans="1:5" x14ac:dyDescent="0.3">
      <c r="A27" s="16"/>
      <c r="B27" s="16"/>
      <c r="C27" s="16"/>
      <c r="D27" s="16"/>
      <c r="E27" s="16"/>
    </row>
    <row r="28" spans="1:5" x14ac:dyDescent="0.3">
      <c r="A28" s="16"/>
      <c r="B28" s="16"/>
      <c r="C28" s="16"/>
      <c r="D28" s="16"/>
      <c r="E28" s="16"/>
    </row>
    <row r="29" spans="1:5" x14ac:dyDescent="0.3">
      <c r="A29" s="16"/>
      <c r="B29" s="16"/>
      <c r="C29" s="16"/>
      <c r="D29" s="16"/>
      <c r="E29" s="16"/>
    </row>
    <row r="30" spans="1:5" x14ac:dyDescent="0.3">
      <c r="A30" s="16"/>
      <c r="B30" s="16"/>
      <c r="C30" s="16"/>
      <c r="D30" s="16"/>
      <c r="E30" s="16"/>
    </row>
    <row r="31" spans="1:5" x14ac:dyDescent="0.3">
      <c r="A31" s="16"/>
      <c r="B31" s="16"/>
      <c r="C31" s="16"/>
      <c r="D31" s="16"/>
      <c r="E31" s="16"/>
    </row>
    <row r="32" spans="1:5" x14ac:dyDescent="0.3">
      <c r="A32" s="16"/>
      <c r="B32" s="16"/>
      <c r="C32" s="16"/>
      <c r="D32" s="16"/>
      <c r="E32" s="16"/>
    </row>
    <row r="33" spans="1:5" x14ac:dyDescent="0.3">
      <c r="A33" s="16"/>
      <c r="B33" s="16"/>
      <c r="C33" s="16"/>
      <c r="D33" s="16"/>
      <c r="E33" s="16"/>
    </row>
    <row r="34" spans="1:5" x14ac:dyDescent="0.3">
      <c r="A34" s="16"/>
      <c r="B34" s="16"/>
      <c r="C34" s="16"/>
      <c r="D34" s="16"/>
      <c r="E34" s="16"/>
    </row>
    <row r="35" spans="1:5" x14ac:dyDescent="0.3">
      <c r="A35" s="16"/>
      <c r="B35" s="16"/>
      <c r="C35" s="16"/>
      <c r="D35" s="16"/>
      <c r="E35" s="16"/>
    </row>
    <row r="36" spans="1:5" x14ac:dyDescent="0.3">
      <c r="A36" s="16"/>
      <c r="B36" s="16"/>
      <c r="C36" s="16"/>
      <c r="D36" s="16"/>
      <c r="E36" s="16"/>
    </row>
    <row r="37" spans="1:5" x14ac:dyDescent="0.3">
      <c r="A37" s="16"/>
      <c r="B37" s="16"/>
      <c r="C37" s="16"/>
      <c r="D37" s="16"/>
      <c r="E37" s="16"/>
    </row>
    <row r="38" spans="1:5" x14ac:dyDescent="0.3">
      <c r="A38" s="16"/>
      <c r="B38" s="16"/>
      <c r="C38" s="16"/>
      <c r="D38" s="16"/>
      <c r="E38" s="16"/>
    </row>
    <row r="39" spans="1:5" x14ac:dyDescent="0.3">
      <c r="A39" s="16"/>
      <c r="B39" s="16"/>
      <c r="C39" s="16"/>
      <c r="D39" s="16"/>
      <c r="E39" s="16"/>
    </row>
  </sheetData>
  <sheetProtection algorithmName="SHA-512" hashValue="Z/KQAGQd0c66rTK2o1KIsFADNXV5Cs/guggUuc+3lm088HpxJQjDhLHUsUE5BIHhvLjc9RVDEdhHWero/Sl0Zw==" saltValue="qZbw5ykbqFosPA2Bq/0pnA==" spinCount="100000" sheet="1" objects="1" scenarios="1"/>
  <mergeCells count="20">
    <mergeCell ref="B21:D21"/>
    <mergeCell ref="B14:D14"/>
    <mergeCell ref="B20:D20"/>
    <mergeCell ref="B8:D8"/>
    <mergeCell ref="B9:D9"/>
    <mergeCell ref="B10:D10"/>
    <mergeCell ref="B11:D11"/>
    <mergeCell ref="B12:D12"/>
    <mergeCell ref="B13:D13"/>
    <mergeCell ref="B15:D15"/>
    <mergeCell ref="B16:D16"/>
    <mergeCell ref="B17:D17"/>
    <mergeCell ref="B18:D18"/>
    <mergeCell ref="B19:D19"/>
    <mergeCell ref="B5:D5"/>
    <mergeCell ref="B6:D6"/>
    <mergeCell ref="B7:D7"/>
    <mergeCell ref="A2:E2"/>
    <mergeCell ref="A1:E1"/>
    <mergeCell ref="A4:E4"/>
  </mergeCells>
  <pageMargins left="0.7" right="0.7" top="0.75" bottom="0.75" header="0.3" footer="0.3"/>
  <pageSetup orientation="portrait" r:id="rId1"/>
  <headerFooter>
    <oddHeader>&amp;CU.S. DOT SOLICITATION FOR SMALL BUSINESS INNOVATION RESEARCH PROGRAM
APPENDIX C
&amp;G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Layout" zoomScaleNormal="100" workbookViewId="0">
      <selection activeCell="H13" sqref="H13"/>
    </sheetView>
  </sheetViews>
  <sheetFormatPr defaultRowHeight="14.4" x14ac:dyDescent="0.3"/>
  <cols>
    <col min="1" max="1" width="11.5546875" style="14" customWidth="1"/>
    <col min="2" max="2" width="14" style="14" customWidth="1"/>
    <col min="3" max="3" width="12.44140625" style="14" customWidth="1"/>
    <col min="4" max="4" width="15.6640625" style="14" customWidth="1"/>
    <col min="5" max="5" width="12.88671875" style="14" customWidth="1"/>
    <col min="6" max="6" width="8.88671875" style="14"/>
    <col min="7" max="7" width="11.21875" style="14" customWidth="1"/>
    <col min="8" max="16384" width="8.88671875" style="14"/>
  </cols>
  <sheetData>
    <row r="1" spans="1:7" ht="18" x14ac:dyDescent="0.35">
      <c r="A1" s="207" t="s">
        <v>32</v>
      </c>
      <c r="B1" s="207"/>
      <c r="C1" s="207"/>
      <c r="D1" s="207"/>
      <c r="E1" s="207"/>
      <c r="F1" s="207"/>
      <c r="G1" s="207"/>
    </row>
    <row r="2" spans="1:7" ht="15.6" x14ac:dyDescent="0.3">
      <c r="A2" s="209" t="s">
        <v>39</v>
      </c>
      <c r="B2" s="209"/>
      <c r="C2" s="209"/>
      <c r="D2" s="209"/>
      <c r="E2" s="209"/>
      <c r="F2" s="209"/>
      <c r="G2" s="209"/>
    </row>
    <row r="3" spans="1:7" ht="28.8" customHeight="1" x14ac:dyDescent="0.3">
      <c r="A3" s="220" t="s">
        <v>71</v>
      </c>
      <c r="B3" s="220"/>
      <c r="C3" s="220"/>
      <c r="D3" s="220"/>
      <c r="E3" s="220"/>
      <c r="F3" s="220"/>
      <c r="G3" s="220"/>
    </row>
    <row r="4" spans="1:7" ht="14.4" customHeight="1" x14ac:dyDescent="0.3"/>
    <row r="5" spans="1:7" ht="28.8" customHeight="1" x14ac:dyDescent="0.3"/>
    <row r="6" spans="1:7" ht="28.8" customHeight="1" x14ac:dyDescent="0.3"/>
    <row r="7" spans="1:7" ht="28.8" customHeight="1" x14ac:dyDescent="0.3"/>
    <row r="8" spans="1:7" ht="51" customHeight="1" x14ac:dyDescent="0.3"/>
    <row r="9" spans="1:7" ht="14.4" customHeight="1" x14ac:dyDescent="0.3"/>
    <row r="10" spans="1:7" ht="28.8" customHeight="1" x14ac:dyDescent="0.3"/>
    <row r="11" spans="1:7" ht="28.8" customHeight="1" x14ac:dyDescent="0.3"/>
    <row r="12" spans="1:7" ht="28.8" customHeight="1" x14ac:dyDescent="0.3"/>
    <row r="13" spans="1:7" ht="28.8" customHeight="1" x14ac:dyDescent="0.3"/>
    <row r="14" spans="1:7" ht="14.4" customHeight="1" x14ac:dyDescent="0.3"/>
    <row r="15" spans="1:7" ht="28.8" customHeight="1" x14ac:dyDescent="0.3"/>
    <row r="16" spans="1:7" ht="28.8" customHeight="1" x14ac:dyDescent="0.3"/>
    <row r="17" ht="28.8" customHeight="1" x14ac:dyDescent="0.3"/>
    <row r="18" ht="28.8" customHeight="1" x14ac:dyDescent="0.3"/>
    <row r="19" ht="14.4" customHeight="1" x14ac:dyDescent="0.3"/>
    <row r="20" ht="28.8" customHeight="1" x14ac:dyDescent="0.3"/>
    <row r="21" ht="28.8" customHeight="1" x14ac:dyDescent="0.3"/>
    <row r="22" ht="28.8" customHeight="1" x14ac:dyDescent="0.3"/>
    <row r="23" ht="28.8" customHeight="1" x14ac:dyDescent="0.3"/>
    <row r="24" ht="14.4" customHeight="1" x14ac:dyDescent="0.3"/>
    <row r="25" ht="28.8" customHeight="1" x14ac:dyDescent="0.3"/>
    <row r="26" ht="28.8" customHeight="1" x14ac:dyDescent="0.3"/>
    <row r="27" ht="28.8" customHeight="1" x14ac:dyDescent="0.3"/>
    <row r="28" ht="28.8" customHeight="1" x14ac:dyDescent="0.3"/>
    <row r="29" ht="14.4" customHeight="1" x14ac:dyDescent="0.3"/>
    <row r="30" ht="28.8" customHeight="1" x14ac:dyDescent="0.3"/>
    <row r="31" ht="28.8" customHeight="1" x14ac:dyDescent="0.3"/>
    <row r="32" ht="28.8" customHeight="1" x14ac:dyDescent="0.3"/>
    <row r="33" spans="1:7" ht="28.8" customHeight="1" x14ac:dyDescent="0.3"/>
    <row r="34" spans="1:7" ht="14.4" customHeight="1" x14ac:dyDescent="0.3"/>
    <row r="35" spans="1:7" ht="28.2" customHeight="1" x14ac:dyDescent="0.3"/>
    <row r="36" spans="1:7" ht="28.2" customHeight="1" x14ac:dyDescent="0.3"/>
    <row r="37" spans="1:7" ht="28.2" customHeight="1" x14ac:dyDescent="0.3"/>
    <row r="38" spans="1:7" ht="28.2" customHeight="1" x14ac:dyDescent="0.3"/>
    <row r="40" spans="1:7" ht="28.8" customHeight="1" x14ac:dyDescent="0.3"/>
    <row r="41" spans="1:7" ht="28.8" customHeight="1" x14ac:dyDescent="0.3"/>
    <row r="42" spans="1:7" ht="28.8" customHeight="1" x14ac:dyDescent="0.3"/>
    <row r="43" spans="1:7" ht="28.8" customHeight="1" x14ac:dyDescent="0.3"/>
    <row r="45" spans="1:7" ht="14.4" customHeight="1" x14ac:dyDescent="0.3"/>
    <row r="46" spans="1:7" x14ac:dyDescent="0.3">
      <c r="A46" s="36"/>
      <c r="B46" s="36"/>
      <c r="C46" s="36"/>
      <c r="D46" s="36"/>
      <c r="E46" s="36"/>
      <c r="F46" s="36"/>
      <c r="G46" s="36"/>
    </row>
    <row r="47" spans="1:7" x14ac:dyDescent="0.3">
      <c r="A47" s="36"/>
      <c r="B47" s="36"/>
      <c r="C47" s="36"/>
      <c r="D47" s="36"/>
      <c r="E47" s="36"/>
      <c r="F47" s="36"/>
      <c r="G47" s="36"/>
    </row>
  </sheetData>
  <sheetProtection algorithmName="SHA-512" hashValue="DUNNWoeAEgmPyZzNWgmiDR8bki1pTyK8uAiDp+fU2BWrfPsiCLLm9bsaeqpiuGkhLMEjL46D9dHmxQy84k6iUw==" saltValue="g1ybBMGGLeNoITokDjahJA==" spinCount="100000" sheet="1" objects="1" scenarios="1"/>
  <mergeCells count="3">
    <mergeCell ref="A1:G1"/>
    <mergeCell ref="A2:G2"/>
    <mergeCell ref="A3:G3"/>
  </mergeCells>
  <pageMargins left="0.7" right="0.97499999999999998" top="0.75" bottom="0.75" header="0.3" footer="0.3"/>
  <pageSetup orientation="portrait" r:id="rId1"/>
  <headerFooter>
    <oddHeader>&amp;CU.S. DOT SOLICITATION FOR SMALL BUSINESS INNOVATION RESEARCH PROGRAM
APPENDIX C
&amp;G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coversheet</vt:lpstr>
      <vt:lpstr>basic_cost_elements_A</vt:lpstr>
      <vt:lpstr>direct_labor_B</vt:lpstr>
      <vt:lpstr>materials_C</vt:lpstr>
      <vt:lpstr>equipment_D</vt:lpstr>
      <vt:lpstr>subs_consltnts_E</vt:lpstr>
      <vt:lpstr>travel_F</vt:lpstr>
      <vt:lpstr>other_G</vt:lpstr>
      <vt:lpstr>narrative_H</vt:lpstr>
      <vt:lpstr>instructions</vt:lpstr>
      <vt:lpstr>coversheet!Print_Area</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Masucci, Clare (Volpe)</cp:lastModifiedBy>
  <cp:lastPrinted>2020-01-03T19:22:29Z</cp:lastPrinted>
  <dcterms:created xsi:type="dcterms:W3CDTF">2013-11-13T15:26:42Z</dcterms:created>
  <dcterms:modified xsi:type="dcterms:W3CDTF">2020-02-04T14:48:20Z</dcterms:modified>
</cp:coreProperties>
</file>