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255" windowWidth="15360" windowHeight="9060"/>
  </bookViews>
  <sheets>
    <sheet name="pt71" sheetId="1" r:id="rId1"/>
  </sheets>
  <definedNames>
    <definedName name="_ATPDescstat_Dlg_Results" localSheetId="0" hidden="1">{2;#N/A;"R30C5:R41C8";#N/A;"R193C11";#N/A;1;#N/A;#N/A;FALSE;TRUE;FALSE;1;FALSE;1;FALSE;95;#N/A;#N/A;#N/A;#N/A}</definedName>
    <definedName name="_ATPDescstat_Dlg_Types" localSheetId="0" hidden="1">{"EXCELHLP.HLP!1786";5;10;5;10;5;11;112;112;13;13;13;7;13;7;13;8;5;1;2;24}</definedName>
    <definedName name="_ATPDescstat_Range1" localSheetId="0" hidden="1">'pt71'!#REF!</definedName>
    <definedName name="_ATPDescstat_Range2" localSheetId="0" hidden="1">'pt71'!#REF!</definedName>
    <definedName name="_xlnm.Criteria">'pt71'!#REF!</definedName>
    <definedName name="_xlnm.Database">'pt71'!#REF!</definedName>
    <definedName name="_xlnm.Extract">'pt71'!#REF!</definedName>
    <definedName name="_xlnm.Print_Area" localSheetId="0">'pt71'!$A$1:$I$113</definedName>
  </definedNames>
  <calcPr calcId="145621"/>
</workbook>
</file>

<file path=xl/calcChain.xml><?xml version="1.0" encoding="utf-8"?>
<calcChain xmlns="http://schemas.openxmlformats.org/spreadsheetml/2006/main">
  <c r="H83" i="1" l="1"/>
  <c r="G83" i="1"/>
  <c r="F83" i="1"/>
  <c r="E83" i="1"/>
  <c r="H71" i="1"/>
  <c r="G71" i="1"/>
  <c r="F71" i="1"/>
  <c r="E71" i="1"/>
  <c r="H89" i="1"/>
  <c r="G89" i="1"/>
  <c r="F89" i="1"/>
  <c r="E89" i="1"/>
  <c r="H78" i="1"/>
  <c r="G78" i="1"/>
  <c r="F78" i="1"/>
  <c r="E78" i="1"/>
  <c r="H50" i="1"/>
  <c r="G50" i="1"/>
  <c r="F50" i="1"/>
  <c r="E50" i="1"/>
  <c r="H85" i="1"/>
  <c r="G85" i="1"/>
  <c r="F85" i="1"/>
  <c r="E85" i="1"/>
  <c r="H103" i="1"/>
  <c r="G103" i="1"/>
  <c r="F103" i="1"/>
  <c r="E103" i="1"/>
  <c r="H99" i="1"/>
  <c r="G99" i="1"/>
  <c r="F99" i="1"/>
  <c r="E99" i="1"/>
  <c r="H64" i="1"/>
  <c r="G64" i="1"/>
  <c r="F64" i="1"/>
  <c r="E64" i="1"/>
  <c r="H59" i="1"/>
  <c r="G59" i="1"/>
  <c r="F59" i="1"/>
  <c r="E59" i="1"/>
  <c r="H62" i="1"/>
  <c r="G62" i="1"/>
  <c r="F62" i="1"/>
  <c r="E62" i="1"/>
  <c r="H61" i="1"/>
  <c r="G61" i="1"/>
  <c r="F61" i="1"/>
  <c r="E61" i="1"/>
  <c r="H100" i="1"/>
  <c r="G100" i="1"/>
  <c r="F100" i="1"/>
  <c r="E100" i="1"/>
  <c r="H68" i="1"/>
  <c r="G68" i="1"/>
  <c r="F68" i="1"/>
  <c r="E68" i="1"/>
  <c r="H53" i="1"/>
  <c r="G53" i="1"/>
  <c r="F53" i="1"/>
  <c r="E53" i="1"/>
  <c r="H70" i="1"/>
  <c r="G70" i="1"/>
  <c r="F70" i="1"/>
  <c r="E70" i="1"/>
  <c r="H110" i="1"/>
  <c r="G110" i="1"/>
  <c r="F110" i="1"/>
  <c r="E110" i="1"/>
  <c r="H74" i="1"/>
  <c r="G74" i="1"/>
  <c r="F74" i="1"/>
  <c r="E74" i="1"/>
  <c r="H87" i="1"/>
  <c r="G87" i="1"/>
  <c r="F87" i="1"/>
  <c r="E87" i="1"/>
  <c r="H77" i="1"/>
  <c r="G77" i="1"/>
  <c r="F77" i="1"/>
  <c r="E77" i="1"/>
  <c r="H88" i="1"/>
  <c r="G88" i="1"/>
  <c r="F88" i="1"/>
  <c r="E88" i="1"/>
  <c r="H69" i="1"/>
  <c r="G69" i="1"/>
  <c r="F69" i="1"/>
  <c r="E69" i="1"/>
  <c r="H67" i="1"/>
  <c r="G67" i="1"/>
  <c r="F67" i="1"/>
  <c r="E67" i="1"/>
  <c r="H58" i="1"/>
  <c r="G58" i="1"/>
  <c r="F58" i="1"/>
  <c r="E58" i="1"/>
  <c r="H84" i="1"/>
  <c r="G84" i="1"/>
  <c r="F84" i="1"/>
  <c r="E84" i="1"/>
  <c r="H57" i="1"/>
  <c r="G57" i="1"/>
  <c r="F57" i="1"/>
  <c r="E57" i="1"/>
  <c r="H73" i="1"/>
  <c r="G73" i="1"/>
  <c r="F73" i="1"/>
  <c r="E73" i="1"/>
  <c r="H79" i="1"/>
  <c r="G79" i="1"/>
  <c r="F79" i="1"/>
  <c r="E79" i="1"/>
  <c r="B15" i="1"/>
  <c r="H54" i="1"/>
  <c r="G54" i="1"/>
  <c r="F54" i="1"/>
  <c r="E54" i="1"/>
  <c r="H95" i="1"/>
  <c r="G95" i="1"/>
  <c r="F95" i="1"/>
  <c r="E95" i="1"/>
  <c r="H56" i="1"/>
  <c r="G56" i="1"/>
  <c r="F56" i="1"/>
  <c r="E56" i="1"/>
  <c r="H96" i="1"/>
  <c r="G96" i="1"/>
  <c r="F96" i="1"/>
  <c r="E96" i="1"/>
  <c r="H109" i="1"/>
  <c r="G109" i="1"/>
  <c r="F109" i="1"/>
  <c r="E109" i="1"/>
  <c r="H108" i="1"/>
  <c r="G108" i="1"/>
  <c r="F108" i="1"/>
  <c r="E108" i="1"/>
  <c r="H93" i="1"/>
  <c r="G93" i="1"/>
  <c r="F93" i="1"/>
  <c r="E93" i="1"/>
  <c r="H52" i="1"/>
  <c r="G52" i="1"/>
  <c r="F52" i="1"/>
  <c r="E52" i="1"/>
  <c r="H55" i="1"/>
  <c r="G55" i="1"/>
  <c r="F55" i="1"/>
  <c r="E55" i="1"/>
  <c r="H102" i="1"/>
  <c r="G102" i="1"/>
  <c r="F102" i="1"/>
  <c r="E102" i="1"/>
  <c r="B19" i="1"/>
  <c r="H72" i="1"/>
  <c r="G72" i="1"/>
  <c r="F72" i="1"/>
  <c r="E72" i="1"/>
  <c r="H92" i="1"/>
  <c r="G92" i="1"/>
  <c r="F92" i="1"/>
  <c r="E92" i="1"/>
  <c r="H65" i="1"/>
  <c r="G65" i="1"/>
  <c r="G10" i="1" s="1"/>
  <c r="F65" i="1"/>
  <c r="E65" i="1"/>
  <c r="H112" i="1"/>
  <c r="G112" i="1"/>
  <c r="F112" i="1"/>
  <c r="E112" i="1"/>
  <c r="H80" i="1"/>
  <c r="G80" i="1"/>
  <c r="F80" i="1"/>
  <c r="E80" i="1"/>
  <c r="B23" i="1"/>
  <c r="B12" i="1"/>
  <c r="B6" i="1"/>
  <c r="H101" i="1"/>
  <c r="G101" i="1"/>
  <c r="F101" i="1"/>
  <c r="E101" i="1"/>
  <c r="H111" i="1"/>
  <c r="G111" i="1"/>
  <c r="G15" i="1" s="1"/>
  <c r="F111" i="1"/>
  <c r="F15" i="1" s="1"/>
  <c r="E111" i="1"/>
  <c r="H75" i="1"/>
  <c r="G75" i="1"/>
  <c r="F75" i="1"/>
  <c r="E75" i="1"/>
  <c r="H113" i="1"/>
  <c r="G113" i="1"/>
  <c r="F113" i="1"/>
  <c r="E113" i="1"/>
  <c r="B17" i="1"/>
  <c r="B21" i="1"/>
  <c r="E51" i="1"/>
  <c r="F51" i="1"/>
  <c r="G51" i="1"/>
  <c r="H51" i="1"/>
  <c r="E60" i="1"/>
  <c r="F60" i="1"/>
  <c r="G60" i="1"/>
  <c r="H60" i="1"/>
  <c r="E63" i="1"/>
  <c r="F63" i="1"/>
  <c r="G63" i="1"/>
  <c r="H63" i="1"/>
  <c r="E66" i="1"/>
  <c r="F66" i="1"/>
  <c r="G66" i="1"/>
  <c r="H66" i="1"/>
  <c r="E76" i="1"/>
  <c r="F76" i="1"/>
  <c r="G76" i="1"/>
  <c r="H76" i="1"/>
  <c r="AH76" i="1"/>
  <c r="E81" i="1"/>
  <c r="F81" i="1"/>
  <c r="G81" i="1"/>
  <c r="H81" i="1"/>
  <c r="H13" i="1" s="1"/>
  <c r="E82" i="1"/>
  <c r="F82" i="1"/>
  <c r="G82" i="1"/>
  <c r="H82" i="1"/>
  <c r="E86" i="1"/>
  <c r="F86" i="1"/>
  <c r="G86" i="1"/>
  <c r="H86" i="1"/>
  <c r="E90" i="1"/>
  <c r="F90" i="1"/>
  <c r="G90" i="1"/>
  <c r="H90" i="1"/>
  <c r="E91" i="1"/>
  <c r="F91" i="1"/>
  <c r="G91" i="1"/>
  <c r="H91" i="1"/>
  <c r="E94" i="1"/>
  <c r="F94" i="1"/>
  <c r="G94" i="1"/>
  <c r="H94" i="1"/>
  <c r="E97" i="1"/>
  <c r="F97" i="1"/>
  <c r="G97" i="1"/>
  <c r="H97" i="1"/>
  <c r="E98" i="1"/>
  <c r="F98" i="1"/>
  <c r="G98" i="1"/>
  <c r="H98" i="1"/>
  <c r="E104" i="1"/>
  <c r="F104" i="1"/>
  <c r="G104" i="1"/>
  <c r="H104" i="1"/>
  <c r="E105" i="1"/>
  <c r="F105" i="1"/>
  <c r="G105" i="1"/>
  <c r="H105" i="1"/>
  <c r="E106" i="1"/>
  <c r="F106" i="1"/>
  <c r="G106" i="1"/>
  <c r="H106" i="1"/>
  <c r="E107" i="1"/>
  <c r="F107" i="1"/>
  <c r="G107" i="1"/>
  <c r="H107" i="1"/>
  <c r="H6" i="1" s="1"/>
  <c r="E15" i="1"/>
  <c r="H15" i="1"/>
  <c r="E13" i="1"/>
  <c r="F12" i="1" l="1"/>
  <c r="F9" i="1"/>
  <c r="H12" i="1"/>
  <c r="E7" i="1"/>
  <c r="F6" i="1"/>
  <c r="H9" i="1"/>
  <c r="G6" i="1"/>
  <c r="F13" i="1"/>
  <c r="H7" i="1"/>
  <c r="H8" i="1" s="1"/>
  <c r="G7" i="1"/>
  <c r="G8" i="1" s="1"/>
  <c r="G13" i="1"/>
  <c r="H10" i="1"/>
  <c r="F7" i="1"/>
  <c r="E10" i="1"/>
  <c r="E9" i="1"/>
  <c r="E12" i="1"/>
  <c r="E6" i="1"/>
  <c r="G9" i="1"/>
  <c r="G12" i="1"/>
  <c r="F10" i="1"/>
  <c r="F8" i="1"/>
  <c r="E8" i="1" l="1"/>
</calcChain>
</file>

<file path=xl/sharedStrings.xml><?xml version="1.0" encoding="utf-8"?>
<sst xmlns="http://schemas.openxmlformats.org/spreadsheetml/2006/main" count="63" uniqueCount="32">
  <si>
    <t>N</t>
  </si>
  <si>
    <t>TECH.</t>
  </si>
  <si>
    <t>GREEN</t>
  </si>
  <si>
    <t>RED</t>
  </si>
  <si>
    <t>WHITE</t>
  </si>
  <si>
    <t>All</t>
  </si>
  <si>
    <t>Mean</t>
  </si>
  <si>
    <t>Std. Dev.</t>
  </si>
  <si>
    <t>Target</t>
  </si>
  <si>
    <t>SID</t>
  </si>
  <si>
    <t>DATE</t>
  </si>
  <si>
    <t>high</t>
  </si>
  <si>
    <t>low</t>
  </si>
  <si>
    <t>TECHNIQUE:</t>
  </si>
  <si>
    <t>1:   GC Headspace</t>
  </si>
  <si>
    <t xml:space="preserve">      GC Headspace with Internal Standard</t>
  </si>
  <si>
    <t>2:   GC Direct Injection of Whole Blood</t>
  </si>
  <si>
    <t xml:space="preserve">      GC Direct Injection of Whole Blood with Internal</t>
  </si>
  <si>
    <t xml:space="preserve">      Standard</t>
  </si>
  <si>
    <t>3:   GC Injection of Treated Portion (extract, distillate, etc.)</t>
  </si>
  <si>
    <t xml:space="preserve">      GC Injection of Treated Portion with Internal Standard</t>
  </si>
  <si>
    <t>4:   Dichromate Oxidation</t>
  </si>
  <si>
    <t>5:   Enzymatic</t>
  </si>
  <si>
    <t>6:   Unspecified</t>
  </si>
  <si>
    <t>CV, %</t>
  </si>
  <si>
    <t>n/a</t>
  </si>
  <si>
    <t>`</t>
  </si>
  <si>
    <t>YELLOW</t>
  </si>
  <si>
    <t>NHTSA Blood Alcohol Proficiency Test No 71 October 2010</t>
  </si>
  <si>
    <t>DCOCME</t>
  </si>
  <si>
    <t>SDOCME</t>
  </si>
  <si>
    <t>LACDOC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</si>
</sst>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00"/>
    <numFmt numFmtId="166" formatCode="mm/dd/yy"/>
    <numFmt numFmtId="167" formatCode="m/d/yy;@"/>
  </numFmts>
  <fonts count="13" x14ac:knownFonts="1">
    <font>
      <sz val="10"/>
      <name val="MS Sans Serif"/>
    </font>
    <font>
      <b/>
      <sz val="10"/>
      <name val="MS Sans Serif"/>
    </font>
    <font>
      <i/>
      <sz val="8"/>
      <name val="MS Sans Serif"/>
    </font>
    <font>
      <u/>
      <sz val="10"/>
      <name val="MS Sans Serif"/>
      <family val="2"/>
    </font>
    <font>
      <b/>
      <u/>
      <sz val="10"/>
      <name val="MS Sans Serif"/>
      <family val="2"/>
    </font>
    <font>
      <b/>
      <u/>
      <sz val="10"/>
      <name val="MS Sans Serif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</font>
    <font>
      <b/>
      <u/>
      <sz val="12"/>
      <name val="MS Sans Serif"/>
    </font>
    <font>
      <sz val="10"/>
      <color indexed="8"/>
      <name val="MS Sans Serif"/>
      <family val="2"/>
    </font>
    <font>
      <b/>
      <sz val="10"/>
      <name val="MS Sans Serif"/>
      <family val="2"/>
    </font>
    <font>
      <b/>
      <sz val="10"/>
      <color indexed="8"/>
      <name val="MS Sans Serif"/>
      <family val="2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6" fontId="0" fillId="0" borderId="0" xfId="0" applyNumberFormat="1"/>
    <xf numFmtId="164" fontId="0" fillId="0" borderId="0" xfId="0" applyNumberFormat="1"/>
    <xf numFmtId="0" fontId="0" fillId="0" borderId="0" xfId="0" applyFill="1" applyBorder="1" applyAlignment="1"/>
    <xf numFmtId="0" fontId="0" fillId="0" borderId="0" xfId="0" applyFont="1" applyFill="1" applyBorder="1" applyAlignment="1"/>
    <xf numFmtId="164" fontId="0" fillId="0" borderId="0" xfId="0" applyNumberFormat="1" applyFont="1" applyFill="1" applyBorder="1" applyAlignment="1"/>
    <xf numFmtId="164" fontId="3" fillId="0" borderId="0" xfId="0" applyNumberFormat="1" applyFont="1"/>
    <xf numFmtId="165" fontId="0" fillId="0" borderId="0" xfId="0" applyNumberFormat="1"/>
    <xf numFmtId="165" fontId="0" fillId="0" borderId="0" xfId="0" applyNumberFormat="1" applyFont="1" applyFill="1" applyBorder="1" applyAlignme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6" fillId="0" borderId="0" xfId="0" applyFont="1"/>
    <xf numFmtId="0" fontId="6" fillId="0" borderId="0" xfId="0" applyFont="1" applyBorder="1"/>
    <xf numFmtId="0" fontId="2" fillId="0" borderId="0" xfId="0" applyFont="1" applyFill="1" applyBorder="1" applyAlignment="1">
      <alignment horizontal="right"/>
    </xf>
    <xf numFmtId="0" fontId="0" fillId="0" borderId="0" xfId="0" applyBorder="1"/>
    <xf numFmtId="164" fontId="1" fillId="0" borderId="0" xfId="0" applyNumberFormat="1" applyFont="1"/>
    <xf numFmtId="0" fontId="5" fillId="0" borderId="0" xfId="0" applyFont="1" applyAlignment="1">
      <alignment horizontal="center"/>
    </xf>
    <xf numFmtId="0" fontId="7" fillId="0" borderId="0" xfId="0" applyFont="1"/>
    <xf numFmtId="164" fontId="0" fillId="0" borderId="0" xfId="0" applyNumberFormat="1" applyFill="1" applyBorder="1" applyAlignment="1"/>
    <xf numFmtId="0" fontId="9" fillId="0" borderId="0" xfId="0" applyFont="1" applyAlignment="1">
      <alignment horizontal="left"/>
    </xf>
    <xf numFmtId="164" fontId="9" fillId="0" borderId="0" xfId="0" applyNumberFormat="1" applyFont="1" applyAlignment="1">
      <alignment horizontal="left"/>
    </xf>
    <xf numFmtId="16" fontId="9" fillId="0" borderId="0" xfId="0" applyNumberFormat="1" applyFont="1" applyAlignment="1">
      <alignment horizontal="left"/>
    </xf>
    <xf numFmtId="16" fontId="4" fillId="0" borderId="0" xfId="0" applyNumberFormat="1" applyFont="1"/>
    <xf numFmtId="16" fontId="4" fillId="0" borderId="0" xfId="0" applyNumberFormat="1" applyFont="1" applyAlignment="1">
      <alignment horizontal="center"/>
    </xf>
    <xf numFmtId="16" fontId="1" fillId="0" borderId="0" xfId="0" applyNumberFormat="1" applyFont="1" applyAlignment="1">
      <alignment horizontal="center"/>
    </xf>
    <xf numFmtId="16" fontId="6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10" fillId="0" borderId="0" xfId="0" applyFont="1" applyFill="1"/>
    <xf numFmtId="0" fontId="10" fillId="0" borderId="0" xfId="0" applyFont="1"/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12" fillId="0" borderId="1" xfId="0" applyFont="1" applyBorder="1" applyAlignment="1">
      <alignment horizontal="center"/>
    </xf>
    <xf numFmtId="0" fontId="4" fillId="0" borderId="0" xfId="0" applyFont="1"/>
    <xf numFmtId="166" fontId="10" fillId="0" borderId="0" xfId="0" applyNumberFormat="1" applyFont="1" applyAlignment="1">
      <alignment horizontal="center"/>
    </xf>
    <xf numFmtId="164" fontId="12" fillId="3" borderId="1" xfId="0" applyNumberFormat="1" applyFont="1" applyFill="1" applyBorder="1" applyAlignment="1">
      <alignment horizontal="center"/>
    </xf>
    <xf numFmtId="164" fontId="12" fillId="2" borderId="1" xfId="0" applyNumberFormat="1" applyFont="1" applyFill="1" applyBorder="1" applyAlignment="1">
      <alignment horizontal="center"/>
    </xf>
    <xf numFmtId="164" fontId="12" fillId="4" borderId="1" xfId="0" applyNumberFormat="1" applyFont="1" applyFill="1" applyBorder="1" applyAlignment="1">
      <alignment horizontal="center"/>
    </xf>
    <xf numFmtId="164" fontId="11" fillId="4" borderId="1" xfId="0" applyNumberFormat="1" applyFont="1" applyFill="1" applyBorder="1" applyAlignment="1">
      <alignment horizontal="center"/>
    </xf>
    <xf numFmtId="164" fontId="11" fillId="2" borderId="1" xfId="0" applyNumberFormat="1" applyFont="1" applyFill="1" applyBorder="1" applyAlignment="1">
      <alignment horizontal="center"/>
    </xf>
    <xf numFmtId="164" fontId="11" fillId="3" borderId="1" xfId="0" applyNumberFormat="1" applyFont="1" applyFill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164" fontId="12" fillId="3" borderId="2" xfId="0" applyNumberFormat="1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/>
    </xf>
    <xf numFmtId="164" fontId="12" fillId="0" borderId="0" xfId="0" applyNumberFormat="1" applyFont="1" applyAlignment="1">
      <alignment horizontal="center"/>
    </xf>
    <xf numFmtId="0" fontId="11" fillId="0" borderId="1" xfId="0" applyFont="1" applyBorder="1" applyAlignment="1">
      <alignment horizontal="center"/>
    </xf>
    <xf numFmtId="166" fontId="6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center"/>
    </xf>
    <xf numFmtId="164" fontId="11" fillId="5" borderId="1" xfId="0" applyNumberFormat="1" applyFont="1" applyFill="1" applyBorder="1" applyAlignment="1">
      <alignment horizontal="center"/>
    </xf>
    <xf numFmtId="164" fontId="12" fillId="5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4"/>
  <sheetViews>
    <sheetView tabSelected="1" zoomScaleNormal="100" workbookViewId="0"/>
  </sheetViews>
  <sheetFormatPr defaultRowHeight="12.75" x14ac:dyDescent="0.2"/>
  <cols>
    <col min="3" max="3" width="10.140625" bestFit="1" customWidth="1"/>
    <col min="4" max="4" width="9.42578125" style="1" customWidth="1"/>
    <col min="5" max="8" width="9.140625" style="2"/>
    <col min="10" max="10" width="11.85546875" customWidth="1"/>
    <col min="22" max="22" width="9.140625" style="9"/>
    <col min="24" max="24" width="14.7109375" customWidth="1"/>
    <col min="25" max="25" width="14.42578125" customWidth="1"/>
    <col min="28" max="28" width="13.85546875" customWidth="1"/>
    <col min="31" max="31" width="15" customWidth="1"/>
    <col min="34" max="34" width="15.42578125" customWidth="1"/>
  </cols>
  <sheetData>
    <row r="1" spans="1:19" ht="15.75" x14ac:dyDescent="0.25">
      <c r="A1" s="18"/>
      <c r="B1" s="20" t="s">
        <v>28</v>
      </c>
      <c r="C1" s="20"/>
      <c r="D1" s="22"/>
      <c r="E1" s="21"/>
      <c r="F1" s="21"/>
      <c r="G1" s="21"/>
      <c r="H1" s="20"/>
      <c r="I1" s="27"/>
      <c r="J1" s="18"/>
      <c r="K1" s="3"/>
      <c r="L1" s="14"/>
      <c r="M1" s="14"/>
      <c r="N1" s="14"/>
      <c r="O1" s="14"/>
      <c r="P1" s="14"/>
      <c r="Q1" s="14"/>
      <c r="R1" s="14"/>
      <c r="S1" s="15"/>
    </row>
    <row r="2" spans="1:19" x14ac:dyDescent="0.2">
      <c r="I2" s="13"/>
      <c r="K2" s="15"/>
      <c r="L2" s="4"/>
      <c r="M2" s="4"/>
      <c r="N2" s="4"/>
      <c r="O2" s="4"/>
      <c r="P2" s="4"/>
      <c r="Q2" s="4"/>
      <c r="R2" s="4"/>
      <c r="S2" s="15"/>
    </row>
    <row r="3" spans="1:19" x14ac:dyDescent="0.2">
      <c r="D3" s="25" t="s">
        <v>8</v>
      </c>
      <c r="E3" s="47">
        <v>6.7000000000000004E-2</v>
      </c>
      <c r="F3" s="47">
        <v>0.17699999999999999</v>
      </c>
      <c r="G3" s="47">
        <v>0.25800000000000001</v>
      </c>
      <c r="H3" s="47">
        <v>0.08</v>
      </c>
      <c r="I3" s="12"/>
      <c r="K3" s="3"/>
      <c r="L3" s="4"/>
      <c r="M3" s="4"/>
      <c r="N3" s="4"/>
      <c r="O3" s="4"/>
      <c r="P3" s="4"/>
      <c r="Q3" s="4"/>
      <c r="R3" s="4"/>
    </row>
    <row r="4" spans="1:19" x14ac:dyDescent="0.2">
      <c r="D4" s="25"/>
      <c r="E4" s="16"/>
      <c r="F4" s="16"/>
      <c r="G4" s="16"/>
      <c r="H4" s="16"/>
      <c r="I4" s="12"/>
      <c r="K4" s="3"/>
      <c r="L4" s="4"/>
      <c r="M4" s="4"/>
      <c r="N4" s="4"/>
      <c r="O4" s="4"/>
      <c r="P4" s="4"/>
      <c r="Q4" s="4"/>
      <c r="R4" s="4"/>
    </row>
    <row r="5" spans="1:19" x14ac:dyDescent="0.2">
      <c r="B5" s="10" t="s">
        <v>0</v>
      </c>
      <c r="C5" s="10" t="s">
        <v>1</v>
      </c>
      <c r="D5" s="23"/>
      <c r="E5" s="11" t="s">
        <v>27</v>
      </c>
      <c r="F5" s="11" t="s">
        <v>2</v>
      </c>
      <c r="G5" s="11" t="s">
        <v>3</v>
      </c>
      <c r="H5" s="11" t="s">
        <v>4</v>
      </c>
      <c r="I5" s="4"/>
      <c r="J5" s="4"/>
      <c r="K5" s="4"/>
      <c r="L5" s="4"/>
      <c r="M5" s="4"/>
      <c r="N5" s="4"/>
    </row>
    <row r="6" spans="1:19" x14ac:dyDescent="0.2">
      <c r="B6" s="9">
        <f>COUNT(C50:C113)</f>
        <v>64</v>
      </c>
      <c r="C6" s="9" t="s">
        <v>5</v>
      </c>
      <c r="D6" s="1" t="s">
        <v>6</v>
      </c>
      <c r="E6" s="30">
        <f>AVERAGE(E60:E113)</f>
        <v>6.685493827160495E-2</v>
      </c>
      <c r="F6" s="30">
        <f>AVERAGE(F60:F113)</f>
        <v>0.17604290123456798</v>
      </c>
      <c r="G6" s="30">
        <f>AVERAGE(G60:G113)</f>
        <v>0.25505802469135808</v>
      </c>
      <c r="H6" s="30">
        <f>AVERAGE(H60:H113)</f>
        <v>7.8750617283950622E-2</v>
      </c>
      <c r="I6" s="3"/>
      <c r="J6" s="19"/>
    </row>
    <row r="7" spans="1:19" x14ac:dyDescent="0.2">
      <c r="B7" s="9"/>
      <c r="C7" s="9"/>
      <c r="D7" s="1" t="s">
        <v>7</v>
      </c>
      <c r="E7" s="31">
        <f>STDEV(E60:E113)</f>
        <v>4.7713128054135195E-3</v>
      </c>
      <c r="F7" s="31">
        <f>STDEV(F60:F113)</f>
        <v>7.3144651505560269E-3</v>
      </c>
      <c r="G7" s="31">
        <f>STDEV(G60:G113)</f>
        <v>1.1824479698217203E-2</v>
      </c>
      <c r="H7" s="31">
        <f>STDEV(H60:H113)</f>
        <v>4.5094298623052018E-3</v>
      </c>
      <c r="I7" s="5"/>
      <c r="J7" s="8"/>
    </row>
    <row r="8" spans="1:19" x14ac:dyDescent="0.2">
      <c r="B8" s="9"/>
      <c r="C8" s="9"/>
      <c r="D8" s="1" t="s">
        <v>24</v>
      </c>
      <c r="E8" s="30">
        <f>100*E7/E6</f>
        <v>7.1368143158394348</v>
      </c>
      <c r="F8" s="30">
        <f>100*F7/F6</f>
        <v>4.1549333141299938</v>
      </c>
      <c r="G8" s="30">
        <f>100*G7/G6</f>
        <v>4.6359959513235589</v>
      </c>
      <c r="H8" s="30">
        <f>100*H7/H6</f>
        <v>5.7262152575205576</v>
      </c>
      <c r="I8" s="5"/>
      <c r="J8" s="8"/>
    </row>
    <row r="9" spans="1:19" x14ac:dyDescent="0.2">
      <c r="B9" s="9"/>
      <c r="D9" s="26" t="s">
        <v>12</v>
      </c>
      <c r="E9" s="44">
        <f>MIN(E60:E113)</f>
        <v>5.1666666666666666E-2</v>
      </c>
      <c r="F9" s="44">
        <f>MIN(F60:F113)</f>
        <v>0.16</v>
      </c>
      <c r="G9" s="44">
        <f>MIN(G60:G113)</f>
        <v>0.22066666666666668</v>
      </c>
      <c r="H9" s="44">
        <f>MIN(H60:H113)</f>
        <v>6.7500000000000004E-2</v>
      </c>
      <c r="I9" s="5"/>
      <c r="J9" s="8"/>
    </row>
    <row r="10" spans="1:19" x14ac:dyDescent="0.2">
      <c r="B10" s="9"/>
      <c r="D10" s="26" t="s">
        <v>11</v>
      </c>
      <c r="E10" s="44">
        <f>MAX(E60:E113)</f>
        <v>0.08</v>
      </c>
      <c r="F10" s="44">
        <f>MAX(F60:F113)</f>
        <v>0.19850000000000001</v>
      </c>
      <c r="G10" s="44">
        <f>MAX(G60:G113)</f>
        <v>0.28999999999999998</v>
      </c>
      <c r="H10" s="44">
        <f>MAX(H60:H113)</f>
        <v>8.7999999999999995E-2</v>
      </c>
      <c r="I10" s="5"/>
      <c r="J10" s="8"/>
    </row>
    <row r="11" spans="1:19" x14ac:dyDescent="0.2">
      <c r="B11" s="9"/>
      <c r="C11" s="9"/>
      <c r="I11" s="4"/>
      <c r="J11" s="4"/>
      <c r="K11" s="4"/>
      <c r="L11" s="4"/>
      <c r="M11" s="4"/>
      <c r="N11" s="4"/>
    </row>
    <row r="12" spans="1:19" x14ac:dyDescent="0.2">
      <c r="B12" s="9">
        <f>COUNT(C50:C107)</f>
        <v>58</v>
      </c>
      <c r="C12" s="9">
        <v>1</v>
      </c>
      <c r="D12" s="1" t="s">
        <v>6</v>
      </c>
      <c r="E12" s="30">
        <f>AVERAGE(E60:E107)</f>
        <v>6.6576388888888907E-2</v>
      </c>
      <c r="F12" s="30">
        <f>AVERAGE(F60:F107)</f>
        <v>0.17638506944444451</v>
      </c>
      <c r="G12" s="30">
        <f>AVERAGE(G60:G107)</f>
        <v>0.25645763888888895</v>
      </c>
      <c r="H12" s="30">
        <f>AVERAGE(H60:H107)</f>
        <v>7.9132638888888884E-2</v>
      </c>
      <c r="I12" s="2"/>
      <c r="J12" s="2"/>
      <c r="K12" s="2"/>
      <c r="L12" s="2"/>
      <c r="M12" s="4"/>
      <c r="N12" s="4"/>
    </row>
    <row r="13" spans="1:19" x14ac:dyDescent="0.2">
      <c r="B13" s="9"/>
      <c r="C13" s="9"/>
      <c r="D13" s="1" t="s">
        <v>7</v>
      </c>
      <c r="E13" s="31">
        <f>STDEV(E60:E107)</f>
        <v>4.3170901697197547E-3</v>
      </c>
      <c r="F13" s="31">
        <f>STDEV(F60:F107)</f>
        <v>7.2419770882249457E-3</v>
      </c>
      <c r="G13" s="31">
        <f>STDEV(G60:G107)</f>
        <v>1.0219557779552593E-2</v>
      </c>
      <c r="H13" s="31">
        <f>STDEV(H60:H107)</f>
        <v>4.3524265104379171E-3</v>
      </c>
      <c r="I13" s="7"/>
      <c r="J13" s="7"/>
      <c r="K13" s="7"/>
      <c r="L13" s="7"/>
      <c r="M13" s="4"/>
      <c r="N13" s="4"/>
    </row>
    <row r="14" spans="1:19" x14ac:dyDescent="0.2">
      <c r="B14" s="9"/>
      <c r="C14" s="9"/>
      <c r="I14" s="4"/>
      <c r="J14" s="4"/>
      <c r="K14" s="4"/>
      <c r="L14" s="4"/>
      <c r="M14" s="4"/>
      <c r="N14" s="4"/>
    </row>
    <row r="15" spans="1:19" x14ac:dyDescent="0.2">
      <c r="B15" s="9">
        <f>COUNT(C108:C111)</f>
        <v>4</v>
      </c>
      <c r="C15" s="9">
        <v>2</v>
      </c>
      <c r="D15" s="1" t="s">
        <v>6</v>
      </c>
      <c r="E15" s="30">
        <f>AVERAGE(E111:E111)</f>
        <v>7.5999999999999998E-2</v>
      </c>
      <c r="F15" s="30">
        <f>AVERAGE(F111:F111)</f>
        <v>0.17899999999999999</v>
      </c>
      <c r="G15" s="30">
        <f>AVERAGE(G111:G111)</f>
        <v>0.25900000000000001</v>
      </c>
      <c r="H15" s="30">
        <f>AVERAGE(H111:H111)</f>
        <v>8.1000000000000003E-2</v>
      </c>
      <c r="I15" s="4"/>
      <c r="J15" s="4"/>
      <c r="K15" s="4"/>
      <c r="L15" s="4"/>
      <c r="M15" s="4"/>
      <c r="N15" s="4"/>
    </row>
    <row r="16" spans="1:19" x14ac:dyDescent="0.2">
      <c r="B16" s="9"/>
      <c r="C16" s="9"/>
      <c r="I16" s="4"/>
      <c r="J16" s="4"/>
      <c r="K16" s="4"/>
      <c r="L16" s="4"/>
      <c r="M16" s="4"/>
      <c r="N16" s="4"/>
    </row>
    <row r="17" spans="2:17" x14ac:dyDescent="0.2">
      <c r="B17" s="9">
        <f>COUNT(#REF!)</f>
        <v>0</v>
      </c>
      <c r="C17" s="9">
        <v>3</v>
      </c>
      <c r="D17" s="1" t="s">
        <v>6</v>
      </c>
      <c r="E17" s="30" t="s">
        <v>25</v>
      </c>
      <c r="F17" s="30" t="s">
        <v>25</v>
      </c>
      <c r="G17" s="30" t="s">
        <v>25</v>
      </c>
      <c r="H17" s="30" t="s">
        <v>25</v>
      </c>
      <c r="I17" s="30"/>
      <c r="J17" s="30"/>
      <c r="K17" s="30"/>
      <c r="L17" s="4"/>
      <c r="M17" s="4"/>
      <c r="N17" s="4"/>
    </row>
    <row r="18" spans="2:17" x14ac:dyDescent="0.2">
      <c r="B18" s="9"/>
      <c r="C18" s="9"/>
    </row>
    <row r="19" spans="2:17" x14ac:dyDescent="0.2">
      <c r="B19" s="9">
        <f>COUNT(C112:C112)</f>
        <v>1</v>
      </c>
      <c r="C19" s="9">
        <v>4</v>
      </c>
      <c r="D19" s="1" t="s">
        <v>6</v>
      </c>
      <c r="E19" s="30" t="s">
        <v>25</v>
      </c>
      <c r="F19" s="30" t="s">
        <v>25</v>
      </c>
      <c r="G19" s="30" t="s">
        <v>25</v>
      </c>
      <c r="H19" s="30" t="s">
        <v>25</v>
      </c>
    </row>
    <row r="20" spans="2:17" x14ac:dyDescent="0.2">
      <c r="B20" s="9"/>
      <c r="C20" s="9"/>
    </row>
    <row r="21" spans="2:17" x14ac:dyDescent="0.2">
      <c r="B21" s="9">
        <f>COUNT(C113:C113)</f>
        <v>1</v>
      </c>
      <c r="C21" s="9">
        <v>5</v>
      </c>
      <c r="D21" s="1" t="s">
        <v>6</v>
      </c>
      <c r="E21" s="30" t="s">
        <v>25</v>
      </c>
      <c r="F21" s="30" t="s">
        <v>25</v>
      </c>
      <c r="G21" s="30" t="s">
        <v>25</v>
      </c>
      <c r="H21" s="30" t="s">
        <v>25</v>
      </c>
    </row>
    <row r="22" spans="2:17" x14ac:dyDescent="0.2">
      <c r="B22" s="9"/>
      <c r="C22" s="9"/>
    </row>
    <row r="23" spans="2:17" x14ac:dyDescent="0.2">
      <c r="B23" s="9">
        <f>COUNT(#REF!)</f>
        <v>0</v>
      </c>
      <c r="C23" s="9">
        <v>6</v>
      </c>
      <c r="D23" s="1" t="s">
        <v>6</v>
      </c>
      <c r="E23" s="30" t="s">
        <v>25</v>
      </c>
      <c r="F23" s="30" t="s">
        <v>25</v>
      </c>
      <c r="G23" s="30" t="s">
        <v>25</v>
      </c>
      <c r="H23" s="30" t="s">
        <v>25</v>
      </c>
    </row>
    <row r="24" spans="2:17" x14ac:dyDescent="0.2">
      <c r="B24" s="9"/>
      <c r="C24" s="9"/>
      <c r="E24" s="30"/>
      <c r="F24" s="30"/>
      <c r="G24" s="30"/>
      <c r="H24" s="30"/>
    </row>
    <row r="25" spans="2:17" x14ac:dyDescent="0.2">
      <c r="M25" s="2"/>
      <c r="N25" s="2"/>
      <c r="Q25" s="2"/>
    </row>
    <row r="26" spans="2:17" x14ac:dyDescent="0.2">
      <c r="D26" s="25" t="s">
        <v>8</v>
      </c>
      <c r="E26" s="47">
        <v>6.7000000000000004E-2</v>
      </c>
      <c r="F26" s="47">
        <v>0.17699999999999999</v>
      </c>
      <c r="G26" s="47">
        <v>0.25800000000000001</v>
      </c>
      <c r="H26" s="47">
        <v>0.08</v>
      </c>
      <c r="Q26" s="2"/>
    </row>
    <row r="27" spans="2:17" x14ac:dyDescent="0.2">
      <c r="Q27" s="2"/>
    </row>
    <row r="28" spans="2:17" x14ac:dyDescent="0.2">
      <c r="C28" s="36" t="s">
        <v>13</v>
      </c>
      <c r="D28"/>
      <c r="E28"/>
      <c r="F28"/>
      <c r="G28"/>
      <c r="H28"/>
      <c r="Q28" s="2"/>
    </row>
    <row r="29" spans="2:17" x14ac:dyDescent="0.2">
      <c r="D29"/>
      <c r="E29"/>
      <c r="F29"/>
      <c r="G29"/>
      <c r="H29"/>
      <c r="Q29" s="2"/>
    </row>
    <row r="30" spans="2:17" x14ac:dyDescent="0.2">
      <c r="D30"/>
      <c r="E30"/>
      <c r="F30"/>
      <c r="G30"/>
      <c r="H30"/>
      <c r="Q30" s="2"/>
    </row>
    <row r="31" spans="2:17" x14ac:dyDescent="0.2">
      <c r="C31" t="s">
        <v>14</v>
      </c>
      <c r="D31"/>
      <c r="E31"/>
      <c r="F31"/>
      <c r="G31"/>
      <c r="H31"/>
      <c r="Q31" s="2"/>
    </row>
    <row r="32" spans="2:17" x14ac:dyDescent="0.2">
      <c r="C32" t="s">
        <v>15</v>
      </c>
      <c r="D32"/>
      <c r="E32"/>
      <c r="F32"/>
      <c r="G32"/>
      <c r="H32"/>
      <c r="Q32" s="2"/>
    </row>
    <row r="33" spans="3:17" x14ac:dyDescent="0.2">
      <c r="D33"/>
      <c r="E33"/>
      <c r="F33"/>
      <c r="G33"/>
      <c r="H33"/>
      <c r="Q33" s="2"/>
    </row>
    <row r="34" spans="3:17" x14ac:dyDescent="0.2">
      <c r="C34" t="s">
        <v>16</v>
      </c>
      <c r="D34"/>
      <c r="E34"/>
      <c r="F34"/>
      <c r="G34"/>
      <c r="H34"/>
      <c r="Q34" s="2"/>
    </row>
    <row r="35" spans="3:17" x14ac:dyDescent="0.2">
      <c r="C35" t="s">
        <v>17</v>
      </c>
      <c r="D35"/>
      <c r="E35"/>
      <c r="F35"/>
      <c r="G35"/>
      <c r="H35"/>
      <c r="Q35" s="2"/>
    </row>
    <row r="36" spans="3:17" x14ac:dyDescent="0.2">
      <c r="C36" t="s">
        <v>18</v>
      </c>
      <c r="D36"/>
      <c r="E36"/>
      <c r="F36"/>
      <c r="G36"/>
      <c r="H36"/>
      <c r="Q36" s="2"/>
    </row>
    <row r="37" spans="3:17" x14ac:dyDescent="0.2">
      <c r="D37"/>
      <c r="E37"/>
      <c r="F37"/>
      <c r="G37"/>
      <c r="H37"/>
      <c r="Q37" s="2"/>
    </row>
    <row r="38" spans="3:17" x14ac:dyDescent="0.2">
      <c r="C38" t="s">
        <v>19</v>
      </c>
      <c r="D38"/>
      <c r="E38"/>
      <c r="F38"/>
      <c r="G38"/>
      <c r="H38"/>
      <c r="Q38" s="2"/>
    </row>
    <row r="39" spans="3:17" x14ac:dyDescent="0.2">
      <c r="C39" t="s">
        <v>20</v>
      </c>
      <c r="D39"/>
      <c r="E39"/>
      <c r="F39"/>
      <c r="G39"/>
      <c r="H39"/>
      <c r="Q39" s="2"/>
    </row>
    <row r="40" spans="3:17" x14ac:dyDescent="0.2">
      <c r="D40"/>
      <c r="E40"/>
      <c r="F40"/>
      <c r="G40"/>
      <c r="H40"/>
      <c r="Q40" s="2"/>
    </row>
    <row r="41" spans="3:17" x14ac:dyDescent="0.2">
      <c r="C41" t="s">
        <v>21</v>
      </c>
      <c r="D41"/>
      <c r="E41"/>
      <c r="F41"/>
      <c r="G41"/>
      <c r="H41"/>
      <c r="Q41" s="2"/>
    </row>
    <row r="42" spans="3:17" x14ac:dyDescent="0.2">
      <c r="D42"/>
      <c r="E42"/>
      <c r="F42"/>
      <c r="G42"/>
      <c r="H42"/>
      <c r="Q42" s="2"/>
    </row>
    <row r="43" spans="3:17" x14ac:dyDescent="0.2">
      <c r="C43" t="s">
        <v>22</v>
      </c>
      <c r="D43"/>
      <c r="E43"/>
      <c r="F43"/>
      <c r="G43"/>
      <c r="H43"/>
      <c r="Q43" s="2"/>
    </row>
    <row r="44" spans="3:17" x14ac:dyDescent="0.2">
      <c r="D44"/>
      <c r="E44"/>
      <c r="F44"/>
      <c r="G44"/>
      <c r="H44"/>
      <c r="Q44" s="2"/>
    </row>
    <row r="45" spans="3:17" x14ac:dyDescent="0.2">
      <c r="C45" t="s">
        <v>23</v>
      </c>
      <c r="D45"/>
      <c r="E45"/>
      <c r="F45"/>
      <c r="G45"/>
      <c r="H45"/>
      <c r="Q45" s="2"/>
    </row>
    <row r="46" spans="3:17" x14ac:dyDescent="0.2">
      <c r="Q46" s="2"/>
    </row>
    <row r="47" spans="3:17" x14ac:dyDescent="0.2">
      <c r="Q47" s="2"/>
    </row>
    <row r="48" spans="3:17" x14ac:dyDescent="0.2">
      <c r="E48" s="6"/>
      <c r="F48" s="6"/>
      <c r="G48" s="6"/>
      <c r="H48" s="6"/>
    </row>
    <row r="49" spans="2:34" ht="13.5" thickBot="1" x14ac:dyDescent="0.25">
      <c r="B49" s="17" t="s">
        <v>9</v>
      </c>
      <c r="C49" s="10" t="s">
        <v>1</v>
      </c>
      <c r="D49" s="24" t="s">
        <v>10</v>
      </c>
      <c r="E49" s="11" t="s">
        <v>27</v>
      </c>
      <c r="F49" s="11" t="s">
        <v>2</v>
      </c>
      <c r="G49" s="11" t="s">
        <v>3</v>
      </c>
      <c r="H49" s="11" t="s">
        <v>4</v>
      </c>
    </row>
    <row r="50" spans="2:34" s="12" customFormat="1" ht="13.5" thickBot="1" x14ac:dyDescent="0.25">
      <c r="B50" s="32">
        <v>71</v>
      </c>
      <c r="C50" s="32">
        <v>1</v>
      </c>
      <c r="D50" s="50">
        <v>40498</v>
      </c>
      <c r="E50" s="30">
        <f>AVERAGE(K50:M50)</f>
        <v>6.8533333333333335E-2</v>
      </c>
      <c r="F50" s="30">
        <f>AVERAGE(N50:P50)</f>
        <v>0.1807</v>
      </c>
      <c r="G50" s="30">
        <f>AVERAGE(Q50:S50)</f>
        <v>0.26763333333333333</v>
      </c>
      <c r="H50" s="30">
        <f>AVERAGE(T50:V50)</f>
        <v>8.2633333333333336E-2</v>
      </c>
      <c r="J50" s="48">
        <v>71</v>
      </c>
      <c r="K50" s="51">
        <v>6.7699999999999996E-2</v>
      </c>
      <c r="L50" s="51">
        <v>6.8900000000000003E-2</v>
      </c>
      <c r="M50" s="51">
        <v>6.9000000000000006E-2</v>
      </c>
      <c r="N50" s="42">
        <v>0.1802</v>
      </c>
      <c r="O50" s="42">
        <v>0.18010000000000001</v>
      </c>
      <c r="P50" s="42">
        <v>0.18179999999999999</v>
      </c>
      <c r="Q50" s="43">
        <v>0.26829999999999998</v>
      </c>
      <c r="R50" s="43">
        <v>0.26690000000000003</v>
      </c>
      <c r="S50" s="43">
        <v>0.26769999999999999</v>
      </c>
      <c r="T50" s="41">
        <v>8.2900000000000001E-2</v>
      </c>
      <c r="U50" s="41">
        <v>8.2799999999999999E-2</v>
      </c>
      <c r="V50" s="41">
        <v>8.2199999999999995E-2</v>
      </c>
      <c r="X50" s="46"/>
      <c r="Y50" s="46"/>
      <c r="AB50" s="46"/>
      <c r="AE50" s="46"/>
      <c r="AH50" s="46"/>
    </row>
    <row r="51" spans="2:34" s="12" customFormat="1" ht="13.5" thickBot="1" x14ac:dyDescent="0.25">
      <c r="B51" s="32">
        <v>87</v>
      </c>
      <c r="C51" s="32">
        <v>1</v>
      </c>
      <c r="D51" s="49">
        <v>40501</v>
      </c>
      <c r="E51" s="30">
        <f>AVERAGE(K51:M51)</f>
        <v>6.4000000000000001E-2</v>
      </c>
      <c r="F51" s="30">
        <f>AVERAGE(N51:P51)</f>
        <v>0.17666666666666667</v>
      </c>
      <c r="G51" s="30">
        <f>AVERAGE(Q51:S51)</f>
        <v>0.26200000000000001</v>
      </c>
      <c r="H51" s="30">
        <f>AVERAGE(T51:V51)</f>
        <v>7.2333333333333333E-2</v>
      </c>
      <c r="J51" s="48">
        <v>87</v>
      </c>
      <c r="K51" s="51">
        <v>6.4000000000000001E-2</v>
      </c>
      <c r="L51" s="51">
        <v>6.4000000000000001E-2</v>
      </c>
      <c r="M51" s="51">
        <v>6.4000000000000001E-2</v>
      </c>
      <c r="N51" s="42">
        <v>0.17699999999999999</v>
      </c>
      <c r="O51" s="42">
        <v>0.17699999999999999</v>
      </c>
      <c r="P51" s="42">
        <v>0.17599999999999999</v>
      </c>
      <c r="Q51" s="43">
        <v>0.26</v>
      </c>
      <c r="R51" s="43">
        <v>0.26300000000000001</v>
      </c>
      <c r="S51" s="43">
        <v>0.26300000000000001</v>
      </c>
      <c r="T51" s="41">
        <v>7.4999999999999997E-2</v>
      </c>
      <c r="U51" s="41">
        <v>7.1999999999999995E-2</v>
      </c>
      <c r="V51" s="41">
        <v>7.0000000000000007E-2</v>
      </c>
      <c r="X51" s="46"/>
      <c r="Y51" s="46"/>
      <c r="AB51" s="46"/>
      <c r="AE51" s="46"/>
      <c r="AH51" s="46"/>
    </row>
    <row r="52" spans="2:34" s="12" customFormat="1" ht="13.5" thickBot="1" x14ac:dyDescent="0.25">
      <c r="B52" s="32">
        <v>133</v>
      </c>
      <c r="C52" s="32">
        <v>1</v>
      </c>
      <c r="D52" s="49">
        <v>40200</v>
      </c>
      <c r="E52" s="30">
        <f t="shared" ref="E52:E56" si="0">AVERAGE(K52:M52)</f>
        <v>6.9000000000000006E-2</v>
      </c>
      <c r="F52" s="30">
        <f t="shared" ref="F52:F56" si="1">AVERAGE(N52:P52)</f>
        <v>0.17599999999999999</v>
      </c>
      <c r="G52" s="30">
        <f t="shared" ref="G52:G56" si="2">AVERAGE(Q52:S52)</f>
        <v>0.25700000000000001</v>
      </c>
      <c r="H52" s="30">
        <f t="shared" ref="H52:H56" si="3">AVERAGE(T52:V52)</f>
        <v>0.08</v>
      </c>
      <c r="J52" s="48">
        <v>133</v>
      </c>
      <c r="K52" s="51">
        <v>6.9000000000000006E-2</v>
      </c>
      <c r="L52" s="51"/>
      <c r="M52" s="51"/>
      <c r="N52" s="42">
        <v>0.17599999999999999</v>
      </c>
      <c r="O52" s="42"/>
      <c r="P52" s="42"/>
      <c r="Q52" s="43">
        <v>0.25700000000000001</v>
      </c>
      <c r="R52" s="43"/>
      <c r="S52" s="43"/>
      <c r="T52" s="41">
        <v>0.08</v>
      </c>
      <c r="U52" s="41"/>
      <c r="V52" s="41"/>
      <c r="X52" s="46"/>
      <c r="Y52" s="46"/>
      <c r="AB52" s="46"/>
      <c r="AE52" s="46"/>
      <c r="AH52" s="46"/>
    </row>
    <row r="53" spans="2:34" s="12" customFormat="1" ht="13.5" thickBot="1" x14ac:dyDescent="0.25">
      <c r="B53" s="32">
        <v>1171</v>
      </c>
      <c r="C53" s="32">
        <v>1</v>
      </c>
      <c r="D53" s="49">
        <v>40515</v>
      </c>
      <c r="E53" s="30">
        <f>AVERAGE(K53:M53)</f>
        <v>7.7149999999999996E-2</v>
      </c>
      <c r="F53" s="30">
        <f>AVERAGE(N53:P53)</f>
        <v>0.19419999999999998</v>
      </c>
      <c r="G53" s="30">
        <f>AVERAGE(Q53:S53)</f>
        <v>0.27995000000000003</v>
      </c>
      <c r="H53" s="30">
        <f>AVERAGE(T53:V53)</f>
        <v>8.5599999999999996E-2</v>
      </c>
      <c r="J53" s="48">
        <v>1171</v>
      </c>
      <c r="K53" s="51">
        <v>7.5300000000000006E-2</v>
      </c>
      <c r="L53" s="51">
        <v>7.9000000000000001E-2</v>
      </c>
      <c r="M53" s="51"/>
      <c r="N53" s="42">
        <v>0.19189999999999999</v>
      </c>
      <c r="O53" s="42">
        <v>0.19650000000000001</v>
      </c>
      <c r="P53" s="42"/>
      <c r="Q53" s="43">
        <v>0.2802</v>
      </c>
      <c r="R53" s="43">
        <v>0.2797</v>
      </c>
      <c r="S53" s="43"/>
      <c r="T53" s="41">
        <v>8.7999999999999995E-2</v>
      </c>
      <c r="U53" s="41">
        <v>8.3199999999999996E-2</v>
      </c>
      <c r="V53" s="41"/>
      <c r="X53" s="46"/>
      <c r="Y53" s="46"/>
      <c r="AB53" s="46"/>
      <c r="AE53" s="46"/>
      <c r="AH53" s="46"/>
    </row>
    <row r="54" spans="2:34" s="12" customFormat="1" ht="13.5" thickBot="1" x14ac:dyDescent="0.25">
      <c r="B54" s="32">
        <v>3056</v>
      </c>
      <c r="C54" s="32">
        <v>1</v>
      </c>
      <c r="D54" s="49">
        <v>40504</v>
      </c>
      <c r="E54" s="30">
        <f t="shared" si="0"/>
        <v>7.1000000000000008E-2</v>
      </c>
      <c r="F54" s="30">
        <f t="shared" si="1"/>
        <v>0.17599999999999999</v>
      </c>
      <c r="G54" s="30">
        <f t="shared" si="2"/>
        <v>0.25700000000000001</v>
      </c>
      <c r="H54" s="30">
        <f t="shared" si="3"/>
        <v>8.1000000000000003E-2</v>
      </c>
      <c r="J54" s="48">
        <v>3056</v>
      </c>
      <c r="K54" s="51">
        <v>7.1999999999999995E-2</v>
      </c>
      <c r="L54" s="51">
        <v>7.0000000000000007E-2</v>
      </c>
      <c r="M54" s="51"/>
      <c r="N54" s="42">
        <v>0.17899999999999999</v>
      </c>
      <c r="O54" s="42">
        <v>0.17299999999999999</v>
      </c>
      <c r="P54" s="42"/>
      <c r="Q54" s="43">
        <v>0.26200000000000001</v>
      </c>
      <c r="R54" s="43">
        <v>0.252</v>
      </c>
      <c r="S54" s="43"/>
      <c r="T54" s="41">
        <v>8.2000000000000003E-2</v>
      </c>
      <c r="U54" s="41">
        <v>0.08</v>
      </c>
      <c r="V54" s="41"/>
      <c r="X54" s="46"/>
      <c r="Y54" s="46"/>
      <c r="AB54" s="46"/>
      <c r="AE54" s="46"/>
      <c r="AH54" s="46"/>
    </row>
    <row r="55" spans="2:34" s="12" customFormat="1" ht="13.5" thickBot="1" x14ac:dyDescent="0.25">
      <c r="B55" s="32">
        <v>3159</v>
      </c>
      <c r="C55" s="32">
        <v>1</v>
      </c>
      <c r="D55" s="49">
        <v>40498</v>
      </c>
      <c r="E55" s="30">
        <f t="shared" si="0"/>
        <v>6.6000000000000003E-2</v>
      </c>
      <c r="F55" s="30">
        <f t="shared" si="1"/>
        <v>0.17399999999999999</v>
      </c>
      <c r="G55" s="30">
        <f t="shared" si="2"/>
        <v>0.254</v>
      </c>
      <c r="H55" s="30">
        <f t="shared" si="3"/>
        <v>7.9000000000000001E-2</v>
      </c>
      <c r="J55" s="48">
        <v>3159</v>
      </c>
      <c r="K55" s="51">
        <v>6.6000000000000003E-2</v>
      </c>
      <c r="L55" s="51"/>
      <c r="M55" s="51"/>
      <c r="N55" s="42">
        <v>0.17399999999999999</v>
      </c>
      <c r="O55" s="42"/>
      <c r="P55" s="42"/>
      <c r="Q55" s="43">
        <v>0.254</v>
      </c>
      <c r="R55" s="43"/>
      <c r="S55" s="43"/>
      <c r="T55" s="41">
        <v>7.9000000000000001E-2</v>
      </c>
      <c r="U55" s="41"/>
      <c r="V55" s="41"/>
      <c r="X55" s="46"/>
      <c r="Y55" s="46"/>
      <c r="AB55" s="46"/>
      <c r="AE55" s="46"/>
      <c r="AH55" s="46"/>
    </row>
    <row r="56" spans="2:34" s="12" customFormat="1" ht="13.5" thickBot="1" x14ac:dyDescent="0.25">
      <c r="B56" s="32">
        <v>4062</v>
      </c>
      <c r="C56" s="32">
        <v>1</v>
      </c>
      <c r="D56" s="49">
        <v>40506</v>
      </c>
      <c r="E56" s="30">
        <f t="shared" si="0"/>
        <v>7.0000000000000007E-2</v>
      </c>
      <c r="F56" s="30">
        <f t="shared" si="1"/>
        <v>0.182</v>
      </c>
      <c r="G56" s="30">
        <f t="shared" si="2"/>
        <v>0.26500000000000001</v>
      </c>
      <c r="H56" s="30">
        <f t="shared" si="3"/>
        <v>8.2000000000000003E-2</v>
      </c>
      <c r="J56" s="48">
        <v>4062</v>
      </c>
      <c r="K56" s="51">
        <v>7.0000000000000007E-2</v>
      </c>
      <c r="L56" s="51"/>
      <c r="M56" s="51"/>
      <c r="N56" s="42">
        <v>0.182</v>
      </c>
      <c r="O56" s="42"/>
      <c r="P56" s="42"/>
      <c r="Q56" s="43">
        <v>0.26500000000000001</v>
      </c>
      <c r="R56" s="43"/>
      <c r="S56" s="43"/>
      <c r="T56" s="41">
        <v>8.2000000000000003E-2</v>
      </c>
      <c r="U56" s="41"/>
      <c r="V56" s="41"/>
      <c r="X56" s="46"/>
      <c r="Y56" s="46"/>
      <c r="AB56" s="46"/>
      <c r="AE56" s="46"/>
      <c r="AH56" s="46"/>
    </row>
    <row r="57" spans="2:34" s="12" customFormat="1" ht="13.5" thickBot="1" x14ac:dyDescent="0.25">
      <c r="B57" s="32">
        <v>5401</v>
      </c>
      <c r="C57" s="32">
        <v>1</v>
      </c>
      <c r="D57" s="49">
        <v>40519</v>
      </c>
      <c r="E57" s="30">
        <f t="shared" ref="E57:E69" si="4">AVERAGE(K57:M57)</f>
        <v>6.6000000000000003E-2</v>
      </c>
      <c r="F57" s="30">
        <f t="shared" ref="F57:F69" si="5">AVERAGE(N57:P57)</f>
        <v>0.16500000000000001</v>
      </c>
      <c r="G57" s="30">
        <f t="shared" ref="G57:G69" si="6">AVERAGE(Q57:S57)</f>
        <v>0.246</v>
      </c>
      <c r="H57" s="30">
        <f t="shared" ref="H57:H69" si="7">AVERAGE(T57:V57)</f>
        <v>7.7666666666666662E-2</v>
      </c>
      <c r="J57" s="48">
        <v>5401</v>
      </c>
      <c r="K57" s="51">
        <v>6.6000000000000003E-2</v>
      </c>
      <c r="L57" s="51">
        <v>6.6000000000000003E-2</v>
      </c>
      <c r="M57" s="51">
        <v>6.6000000000000003E-2</v>
      </c>
      <c r="N57" s="42">
        <v>0.16600000000000001</v>
      </c>
      <c r="O57" s="42">
        <v>0.16400000000000001</v>
      </c>
      <c r="P57" s="42">
        <v>0.16500000000000001</v>
      </c>
      <c r="Q57" s="43">
        <v>0.24099999999999999</v>
      </c>
      <c r="R57" s="43">
        <v>0.24199999999999999</v>
      </c>
      <c r="S57" s="43">
        <v>0.255</v>
      </c>
      <c r="T57" s="41">
        <v>7.8E-2</v>
      </c>
      <c r="U57" s="41">
        <v>7.6999999999999999E-2</v>
      </c>
      <c r="V57" s="41">
        <v>7.8E-2</v>
      </c>
      <c r="X57" s="46"/>
      <c r="Y57" s="46"/>
      <c r="AB57" s="46"/>
      <c r="AE57" s="46"/>
      <c r="AH57" s="46"/>
    </row>
    <row r="58" spans="2:34" s="12" customFormat="1" ht="13.5" thickBot="1" x14ac:dyDescent="0.25">
      <c r="B58" s="32">
        <v>6176</v>
      </c>
      <c r="C58" s="32">
        <v>1</v>
      </c>
      <c r="D58" s="49">
        <v>40534</v>
      </c>
      <c r="E58" s="30">
        <f t="shared" si="4"/>
        <v>0.06</v>
      </c>
      <c r="F58" s="30">
        <f t="shared" si="5"/>
        <v>0.17</v>
      </c>
      <c r="G58" s="30">
        <f t="shared" si="6"/>
        <v>0.25</v>
      </c>
      <c r="H58" s="30">
        <f t="shared" si="7"/>
        <v>0.08</v>
      </c>
      <c r="J58" s="48">
        <v>6176</v>
      </c>
      <c r="K58" s="51">
        <v>0.06</v>
      </c>
      <c r="L58" s="51">
        <v>0.06</v>
      </c>
      <c r="M58" s="51">
        <v>0.06</v>
      </c>
      <c r="N58" s="42">
        <v>0.17</v>
      </c>
      <c r="O58" s="42">
        <v>0.17</v>
      </c>
      <c r="P58" s="42">
        <v>0.17</v>
      </c>
      <c r="Q58" s="43">
        <v>0.25</v>
      </c>
      <c r="R58" s="43">
        <v>0.25</v>
      </c>
      <c r="S58" s="43">
        <v>0.25</v>
      </c>
      <c r="T58" s="41">
        <v>0.08</v>
      </c>
      <c r="U58" s="41">
        <v>0.08</v>
      </c>
      <c r="V58" s="41">
        <v>0.08</v>
      </c>
      <c r="X58" s="46"/>
      <c r="Y58" s="46"/>
      <c r="AB58" s="46"/>
      <c r="AE58" s="46"/>
      <c r="AH58" s="46"/>
    </row>
    <row r="59" spans="2:34" s="12" customFormat="1" ht="13.5" thickBot="1" x14ac:dyDescent="0.25">
      <c r="B59" s="32">
        <v>11850</v>
      </c>
      <c r="C59" s="32">
        <v>1</v>
      </c>
      <c r="D59" s="49">
        <v>40500</v>
      </c>
      <c r="E59" s="30">
        <f>AVERAGE(K59:M59)</f>
        <v>6.2333333333333331E-2</v>
      </c>
      <c r="F59" s="30">
        <f>AVERAGE(N59:P59)</f>
        <v>0.16600000000000001</v>
      </c>
      <c r="G59" s="30">
        <f>AVERAGE(Q59:S59)</f>
        <v>0.24933333333333332</v>
      </c>
      <c r="H59" s="30">
        <f>AVERAGE(T59:V59)</f>
        <v>7.6333333333333322E-2</v>
      </c>
      <c r="J59" s="48">
        <v>11850</v>
      </c>
      <c r="K59" s="51">
        <v>6.2E-2</v>
      </c>
      <c r="L59" s="51">
        <v>6.3E-2</v>
      </c>
      <c r="M59" s="51">
        <v>6.2E-2</v>
      </c>
      <c r="N59" s="42">
        <v>0.16600000000000001</v>
      </c>
      <c r="O59" s="42">
        <v>0.16600000000000001</v>
      </c>
      <c r="P59" s="42">
        <v>0.16600000000000001</v>
      </c>
      <c r="Q59" s="43">
        <v>0.248</v>
      </c>
      <c r="R59" s="43">
        <v>0.251</v>
      </c>
      <c r="S59" s="43">
        <v>0.249</v>
      </c>
      <c r="T59" s="41">
        <v>7.5999999999999998E-2</v>
      </c>
      <c r="U59" s="41">
        <v>7.6999999999999999E-2</v>
      </c>
      <c r="V59" s="41">
        <v>7.5999999999999998E-2</v>
      </c>
      <c r="X59" s="46"/>
      <c r="Y59" s="46"/>
      <c r="AB59" s="46"/>
      <c r="AE59" s="46"/>
      <c r="AH59" s="46"/>
    </row>
    <row r="60" spans="2:34" s="29" customFormat="1" ht="13.5" thickBot="1" x14ac:dyDescent="0.25">
      <c r="B60" s="33">
        <v>12447</v>
      </c>
      <c r="C60" s="9">
        <v>1</v>
      </c>
      <c r="D60" s="37">
        <v>40506</v>
      </c>
      <c r="E60" s="30">
        <f t="shared" si="4"/>
        <v>6.6000000000000003E-2</v>
      </c>
      <c r="F60" s="30">
        <f t="shared" si="5"/>
        <v>0.17349999999999999</v>
      </c>
      <c r="G60" s="30">
        <f t="shared" si="6"/>
        <v>0.252</v>
      </c>
      <c r="H60" s="30">
        <f t="shared" si="7"/>
        <v>8.1000000000000003E-2</v>
      </c>
      <c r="J60" s="35">
        <v>12447</v>
      </c>
      <c r="K60" s="52">
        <v>6.5000000000000002E-2</v>
      </c>
      <c r="L60" s="52">
        <v>6.7000000000000004E-2</v>
      </c>
      <c r="M60" s="52"/>
      <c r="N60" s="39">
        <v>0.17399999999999999</v>
      </c>
      <c r="O60" s="39">
        <v>0.17299999999999999</v>
      </c>
      <c r="P60" s="39"/>
      <c r="Q60" s="38">
        <v>0.25</v>
      </c>
      <c r="R60" s="38">
        <v>0.254</v>
      </c>
      <c r="S60" s="38"/>
      <c r="T60" s="40">
        <v>8.4000000000000005E-2</v>
      </c>
      <c r="U60" s="40">
        <v>7.9000000000000001E-2</v>
      </c>
      <c r="V60" s="40">
        <v>0.08</v>
      </c>
      <c r="X60" s="34"/>
      <c r="Y60" s="33"/>
      <c r="Z60" s="34"/>
      <c r="AA60" s="34"/>
      <c r="AB60" s="33"/>
      <c r="AE60" s="33"/>
      <c r="AH60" s="33"/>
    </row>
    <row r="61" spans="2:34" s="29" customFormat="1" ht="13.5" thickBot="1" x14ac:dyDescent="0.25">
      <c r="B61" s="33">
        <v>14375</v>
      </c>
      <c r="C61" s="9">
        <v>1</v>
      </c>
      <c r="D61" s="37">
        <v>40504</v>
      </c>
      <c r="E61" s="30">
        <f t="shared" si="4"/>
        <v>7.1633333333333341E-2</v>
      </c>
      <c r="F61" s="30">
        <f t="shared" si="5"/>
        <v>0.18566666666666665</v>
      </c>
      <c r="G61" s="30">
        <f t="shared" si="6"/>
        <v>0.27440000000000003</v>
      </c>
      <c r="H61" s="30">
        <f t="shared" si="7"/>
        <v>8.4833333333333316E-2</v>
      </c>
      <c r="J61" s="35">
        <v>14375</v>
      </c>
      <c r="K61" s="52">
        <v>7.2400000000000006E-2</v>
      </c>
      <c r="L61" s="52">
        <v>7.22E-2</v>
      </c>
      <c r="M61" s="52">
        <v>7.0300000000000001E-2</v>
      </c>
      <c r="N61" s="39">
        <v>0.18840000000000001</v>
      </c>
      <c r="O61" s="39">
        <v>0.18579999999999999</v>
      </c>
      <c r="P61" s="39">
        <v>0.18279999999999999</v>
      </c>
      <c r="Q61" s="38">
        <v>0.27639999999999998</v>
      </c>
      <c r="R61" s="45">
        <v>0.27350000000000002</v>
      </c>
      <c r="S61" s="38">
        <v>0.27329999999999999</v>
      </c>
      <c r="T61" s="40">
        <v>8.4099999999999994E-2</v>
      </c>
      <c r="U61" s="40">
        <v>8.3900000000000002E-2</v>
      </c>
      <c r="V61" s="40">
        <v>8.6499999999999994E-2</v>
      </c>
      <c r="X61" s="34"/>
      <c r="Y61" s="33"/>
      <c r="Z61" s="34"/>
      <c r="AA61" s="34"/>
      <c r="AB61" s="33"/>
      <c r="AE61" s="33"/>
      <c r="AH61" s="33"/>
    </row>
    <row r="62" spans="2:34" s="29" customFormat="1" ht="13.5" thickBot="1" x14ac:dyDescent="0.25">
      <c r="B62" s="33">
        <v>52710</v>
      </c>
      <c r="C62" s="33">
        <v>1</v>
      </c>
      <c r="D62" s="37">
        <v>40499</v>
      </c>
      <c r="E62" s="30">
        <f>AVERAGE(K62:M62)</f>
        <v>6.5000000000000002E-2</v>
      </c>
      <c r="F62" s="30">
        <f>AVERAGE(N62:P62)</f>
        <v>0.17899999999999999</v>
      </c>
      <c r="G62" s="30">
        <f>AVERAGE(Q62:S62)</f>
        <v>0.26</v>
      </c>
      <c r="H62" s="30">
        <f>AVERAGE(T62:V62)</f>
        <v>7.8E-2</v>
      </c>
      <c r="J62" s="35">
        <v>52710</v>
      </c>
      <c r="K62" s="52">
        <v>6.5000000000000002E-2</v>
      </c>
      <c r="L62" s="52"/>
      <c r="M62" s="52"/>
      <c r="N62" s="39">
        <v>0.17899999999999999</v>
      </c>
      <c r="O62" s="39"/>
      <c r="P62" s="39"/>
      <c r="Q62" s="38">
        <v>0.26</v>
      </c>
      <c r="R62" s="45"/>
      <c r="S62" s="38"/>
      <c r="T62" s="40">
        <v>7.8E-2</v>
      </c>
      <c r="U62" s="40"/>
      <c r="V62" s="40"/>
      <c r="X62" s="34"/>
      <c r="Y62" s="33"/>
      <c r="Z62" s="34"/>
      <c r="AA62" s="34"/>
      <c r="AB62" s="33"/>
      <c r="AE62" s="33"/>
      <c r="AH62" s="33"/>
    </row>
    <row r="63" spans="2:34" s="29" customFormat="1" ht="13.5" thickBot="1" x14ac:dyDescent="0.25">
      <c r="B63" s="33">
        <v>60320</v>
      </c>
      <c r="C63" s="33">
        <v>1</v>
      </c>
      <c r="D63" s="37">
        <v>40522</v>
      </c>
      <c r="E63" s="30">
        <f t="shared" si="4"/>
        <v>7.2999999999999995E-2</v>
      </c>
      <c r="F63" s="30">
        <f t="shared" si="5"/>
        <v>0.1925</v>
      </c>
      <c r="G63" s="30">
        <f t="shared" si="6"/>
        <v>0.249</v>
      </c>
      <c r="H63" s="30">
        <f t="shared" si="7"/>
        <v>8.3999999999999991E-2</v>
      </c>
      <c r="J63" s="35">
        <v>60320</v>
      </c>
      <c r="K63" s="52">
        <v>7.2999999999999995E-2</v>
      </c>
      <c r="L63" s="52">
        <v>7.2999999999999995E-2</v>
      </c>
      <c r="M63" s="52"/>
      <c r="N63" s="39">
        <v>0.192</v>
      </c>
      <c r="O63" s="39">
        <v>0.193</v>
      </c>
      <c r="P63" s="39"/>
      <c r="Q63" s="38">
        <v>0.245</v>
      </c>
      <c r="R63" s="38">
        <v>0.253</v>
      </c>
      <c r="S63" s="38"/>
      <c r="T63" s="40">
        <v>8.2000000000000003E-2</v>
      </c>
      <c r="U63" s="40">
        <v>8.5999999999999993E-2</v>
      </c>
      <c r="V63" s="40"/>
      <c r="X63" s="34"/>
      <c r="Y63" s="33"/>
      <c r="Z63" s="34"/>
      <c r="AA63" s="34"/>
      <c r="AB63" s="33"/>
      <c r="AE63" s="33"/>
      <c r="AH63" s="33"/>
    </row>
    <row r="64" spans="2:34" s="29" customFormat="1" ht="13.5" thickBot="1" x14ac:dyDescent="0.25">
      <c r="B64" s="33">
        <v>72625</v>
      </c>
      <c r="C64" s="33">
        <v>1</v>
      </c>
      <c r="D64" s="37">
        <v>40512</v>
      </c>
      <c r="E64" s="30">
        <f>AVERAGE(K64:M64)</f>
        <v>6.8900000000000003E-2</v>
      </c>
      <c r="F64" s="30">
        <f>AVERAGE(N64:P64)</f>
        <v>0.17380000000000001</v>
      </c>
      <c r="G64" s="30">
        <f>AVERAGE(Q64:S64)</f>
        <v>0.25605</v>
      </c>
      <c r="H64" s="30">
        <f>AVERAGE(T64:V64)</f>
        <v>7.7899999999999997E-2</v>
      </c>
      <c r="J64" s="35">
        <v>72625</v>
      </c>
      <c r="K64" s="52">
        <v>6.8900000000000003E-2</v>
      </c>
      <c r="L64" s="52">
        <v>6.8900000000000003E-2</v>
      </c>
      <c r="M64" s="52"/>
      <c r="N64" s="39">
        <v>0.17380000000000001</v>
      </c>
      <c r="O64" s="39">
        <v>0.17380000000000001</v>
      </c>
      <c r="P64" s="39"/>
      <c r="Q64" s="38">
        <v>0.25340000000000001</v>
      </c>
      <c r="R64" s="38">
        <v>0.25869999999999999</v>
      </c>
      <c r="S64" s="38"/>
      <c r="T64" s="40">
        <v>7.7700000000000005E-2</v>
      </c>
      <c r="U64" s="40">
        <v>7.8100000000000003E-2</v>
      </c>
      <c r="V64" s="40"/>
      <c r="X64" s="34"/>
      <c r="Y64" s="33"/>
      <c r="Z64" s="34"/>
      <c r="AA64" s="34"/>
      <c r="AB64" s="33"/>
      <c r="AE64" s="33"/>
      <c r="AH64" s="33"/>
    </row>
    <row r="65" spans="1:34" s="29" customFormat="1" ht="13.5" thickBot="1" x14ac:dyDescent="0.25">
      <c r="B65" s="33">
        <v>101059</v>
      </c>
      <c r="C65" s="33">
        <v>1</v>
      </c>
      <c r="D65" s="37">
        <v>40494</v>
      </c>
      <c r="E65" s="30">
        <f t="shared" si="4"/>
        <v>6.6000000000000003E-2</v>
      </c>
      <c r="F65" s="30">
        <f t="shared" si="5"/>
        <v>0.17333333333333334</v>
      </c>
      <c r="G65" s="30">
        <f t="shared" si="6"/>
        <v>0.24466666666666667</v>
      </c>
      <c r="H65" s="30">
        <f t="shared" si="7"/>
        <v>7.3666666666666658E-2</v>
      </c>
      <c r="J65" s="35">
        <v>101059</v>
      </c>
      <c r="K65" s="52">
        <v>6.6000000000000003E-2</v>
      </c>
      <c r="L65" s="52">
        <v>6.6000000000000003E-2</v>
      </c>
      <c r="M65" s="52">
        <v>6.6000000000000003E-2</v>
      </c>
      <c r="N65" s="39">
        <v>0.17399999999999999</v>
      </c>
      <c r="O65" s="39">
        <v>0.17199999999999999</v>
      </c>
      <c r="P65" s="39">
        <v>0.17399999999999999</v>
      </c>
      <c r="Q65" s="38">
        <v>0.245</v>
      </c>
      <c r="R65" s="38">
        <v>0.245</v>
      </c>
      <c r="S65" s="38">
        <v>0.24399999999999999</v>
      </c>
      <c r="T65" s="40">
        <v>7.3999999999999996E-2</v>
      </c>
      <c r="U65" s="40">
        <v>7.3999999999999996E-2</v>
      </c>
      <c r="V65" s="40">
        <v>7.2999999999999995E-2</v>
      </c>
      <c r="X65" s="34"/>
      <c r="Y65" s="33"/>
      <c r="Z65" s="34"/>
      <c r="AA65" s="34"/>
      <c r="AB65" s="33"/>
      <c r="AE65" s="33"/>
      <c r="AH65" s="33"/>
    </row>
    <row r="66" spans="1:34" s="29" customFormat="1" ht="13.5" thickBot="1" x14ac:dyDescent="0.25">
      <c r="B66" s="33">
        <v>101642</v>
      </c>
      <c r="C66" s="33">
        <v>1</v>
      </c>
      <c r="D66" s="37">
        <v>40501</v>
      </c>
      <c r="E66" s="30">
        <f t="shared" si="4"/>
        <v>6.9000000000000006E-2</v>
      </c>
      <c r="F66" s="30">
        <f t="shared" si="5"/>
        <v>0.17349999999999999</v>
      </c>
      <c r="G66" s="30">
        <f t="shared" si="6"/>
        <v>0.252</v>
      </c>
      <c r="H66" s="30">
        <f t="shared" si="7"/>
        <v>7.7499999999999999E-2</v>
      </c>
      <c r="J66" s="35">
        <v>101642</v>
      </c>
      <c r="K66" s="52">
        <v>6.9000000000000006E-2</v>
      </c>
      <c r="L66" s="52">
        <v>6.9000000000000006E-2</v>
      </c>
      <c r="M66" s="52"/>
      <c r="N66" s="39">
        <v>0.17199999999999999</v>
      </c>
      <c r="O66" s="39">
        <v>0.17499999999999999</v>
      </c>
      <c r="P66" s="39"/>
      <c r="Q66" s="38">
        <v>0.251</v>
      </c>
      <c r="R66" s="38">
        <v>0.253</v>
      </c>
      <c r="S66" s="38"/>
      <c r="T66" s="40">
        <v>7.6999999999999999E-2</v>
      </c>
      <c r="U66" s="40">
        <v>7.8E-2</v>
      </c>
      <c r="V66" s="40"/>
      <c r="X66" s="34"/>
      <c r="Y66" s="33"/>
      <c r="Z66" s="34"/>
      <c r="AA66" s="34"/>
      <c r="AB66" s="33"/>
      <c r="AE66" s="33"/>
      <c r="AH66" s="33"/>
    </row>
    <row r="67" spans="1:34" s="29" customFormat="1" ht="13.5" thickBot="1" x14ac:dyDescent="0.25">
      <c r="B67" s="33">
        <v>103641</v>
      </c>
      <c r="C67" s="33">
        <v>1</v>
      </c>
      <c r="D67" s="37">
        <v>40508</v>
      </c>
      <c r="E67" s="30">
        <f t="shared" si="4"/>
        <v>6.7000000000000004E-2</v>
      </c>
      <c r="F67" s="30">
        <f t="shared" si="5"/>
        <v>0.186</v>
      </c>
      <c r="G67" s="30">
        <f t="shared" si="6"/>
        <v>0.245</v>
      </c>
      <c r="H67" s="30">
        <f t="shared" si="7"/>
        <v>8.6999999999999994E-2</v>
      </c>
      <c r="J67" s="35">
        <v>103641</v>
      </c>
      <c r="K67" s="52">
        <v>6.7000000000000004E-2</v>
      </c>
      <c r="L67" s="52"/>
      <c r="M67" s="52"/>
      <c r="N67" s="39">
        <v>0.186</v>
      </c>
      <c r="O67" s="39"/>
      <c r="P67" s="39"/>
      <c r="Q67" s="38">
        <v>0.245</v>
      </c>
      <c r="R67" s="38"/>
      <c r="S67" s="38"/>
      <c r="T67" s="40">
        <v>8.6999999999999994E-2</v>
      </c>
      <c r="U67" s="40"/>
      <c r="V67" s="40"/>
      <c r="X67" s="34"/>
      <c r="Y67" s="33"/>
      <c r="Z67" s="34"/>
      <c r="AA67" s="34"/>
      <c r="AB67" s="33"/>
      <c r="AE67" s="33"/>
      <c r="AH67" s="33"/>
    </row>
    <row r="68" spans="1:34" s="29" customFormat="1" ht="13.5" thickBot="1" x14ac:dyDescent="0.25">
      <c r="B68" s="33">
        <v>104673</v>
      </c>
      <c r="C68" s="33">
        <v>1</v>
      </c>
      <c r="D68" s="37">
        <v>40518</v>
      </c>
      <c r="E68" s="30">
        <f t="shared" si="4"/>
        <v>6.533333333333334E-2</v>
      </c>
      <c r="F68" s="30">
        <f t="shared" si="5"/>
        <v>0.17200000000000001</v>
      </c>
      <c r="G68" s="30">
        <f t="shared" si="6"/>
        <v>0.25066666666666665</v>
      </c>
      <c r="H68" s="30">
        <f t="shared" si="7"/>
        <v>7.7666666666666662E-2</v>
      </c>
      <c r="J68" s="35">
        <v>104673</v>
      </c>
      <c r="K68" s="52">
        <v>6.4000000000000001E-2</v>
      </c>
      <c r="L68" s="52">
        <v>6.5000000000000002E-2</v>
      </c>
      <c r="M68" s="52">
        <v>6.7000000000000004E-2</v>
      </c>
      <c r="N68" s="39">
        <v>0.17100000000000001</v>
      </c>
      <c r="O68" s="39">
        <v>0.17699999999999999</v>
      </c>
      <c r="P68" s="39">
        <v>0.16800000000000001</v>
      </c>
      <c r="Q68" s="38">
        <v>0.24</v>
      </c>
      <c r="R68" s="38">
        <v>0.25900000000000001</v>
      </c>
      <c r="S68" s="38">
        <v>0.253</v>
      </c>
      <c r="T68" s="40">
        <v>8.1000000000000003E-2</v>
      </c>
      <c r="U68" s="40">
        <v>7.5999999999999998E-2</v>
      </c>
      <c r="V68" s="40">
        <v>7.5999999999999998E-2</v>
      </c>
      <c r="X68" s="34"/>
      <c r="Y68" s="33"/>
      <c r="Z68" s="34"/>
      <c r="AA68" s="34"/>
      <c r="AB68" s="33"/>
      <c r="AE68" s="33"/>
      <c r="AH68" s="33"/>
    </row>
    <row r="69" spans="1:34" s="29" customFormat="1" ht="13.5" thickBot="1" x14ac:dyDescent="0.25">
      <c r="B69" s="33">
        <v>111510</v>
      </c>
      <c r="C69" s="33">
        <v>1</v>
      </c>
      <c r="D69" s="37">
        <v>40500</v>
      </c>
      <c r="E69" s="30">
        <f t="shared" si="4"/>
        <v>6.4500000000000002E-2</v>
      </c>
      <c r="F69" s="30">
        <f t="shared" si="5"/>
        <v>0.17399999999999999</v>
      </c>
      <c r="G69" s="30">
        <f t="shared" si="6"/>
        <v>0.25800000000000001</v>
      </c>
      <c r="H69" s="30">
        <f t="shared" si="7"/>
        <v>8.2000000000000003E-2</v>
      </c>
      <c r="J69" s="35">
        <v>111510</v>
      </c>
      <c r="K69" s="52">
        <v>6.5000000000000002E-2</v>
      </c>
      <c r="L69" s="52">
        <v>6.4000000000000001E-2</v>
      </c>
      <c r="M69" s="52"/>
      <c r="N69" s="39">
        <v>0.17299999999999999</v>
      </c>
      <c r="O69" s="39">
        <v>0.17499999999999999</v>
      </c>
      <c r="P69" s="39"/>
      <c r="Q69" s="38">
        <v>0.25700000000000001</v>
      </c>
      <c r="R69" s="38">
        <v>0.25900000000000001</v>
      </c>
      <c r="S69" s="38"/>
      <c r="T69" s="40">
        <v>8.3000000000000004E-2</v>
      </c>
      <c r="U69" s="40">
        <v>8.1000000000000003E-2</v>
      </c>
      <c r="V69" s="40"/>
      <c r="X69" s="34"/>
      <c r="Y69" s="33"/>
      <c r="Z69" s="34"/>
      <c r="AA69" s="34"/>
      <c r="AB69" s="33"/>
      <c r="AE69" s="33"/>
      <c r="AH69" s="33"/>
    </row>
    <row r="70" spans="1:34" s="29" customFormat="1" ht="13.5" thickBot="1" x14ac:dyDescent="0.25">
      <c r="A70"/>
      <c r="B70" s="33">
        <v>130071</v>
      </c>
      <c r="C70" s="9">
        <v>1</v>
      </c>
      <c r="D70" s="37">
        <v>40511</v>
      </c>
      <c r="E70" s="30">
        <f>AVERAGE(K70:M70)</f>
        <v>6.8000000000000005E-2</v>
      </c>
      <c r="F70" s="30">
        <f>AVERAGE(N70:P70)</f>
        <v>0.18099999999999997</v>
      </c>
      <c r="G70" s="30">
        <f>AVERAGE(Q70:S70)</f>
        <v>0.26033333333333336</v>
      </c>
      <c r="H70" s="30">
        <f>AVERAGE(T70:V70)</f>
        <v>8.4000000000000005E-2</v>
      </c>
      <c r="J70" s="35">
        <v>130071</v>
      </c>
      <c r="K70" s="52">
        <v>6.9000000000000006E-2</v>
      </c>
      <c r="L70" s="52">
        <v>6.8000000000000005E-2</v>
      </c>
      <c r="M70" s="52">
        <v>6.7000000000000004E-2</v>
      </c>
      <c r="N70" s="39">
        <v>0.18099999999999999</v>
      </c>
      <c r="O70" s="39">
        <v>0.17899999999999999</v>
      </c>
      <c r="P70" s="39">
        <v>0.183</v>
      </c>
      <c r="Q70" s="38">
        <v>0.25900000000000001</v>
      </c>
      <c r="R70" s="38">
        <v>0.26200000000000001</v>
      </c>
      <c r="S70" s="38">
        <v>0.26</v>
      </c>
      <c r="T70" s="40">
        <v>8.5000000000000006E-2</v>
      </c>
      <c r="U70" s="40">
        <v>8.4000000000000005E-2</v>
      </c>
      <c r="V70" s="40">
        <v>8.3000000000000004E-2</v>
      </c>
      <c r="X70" s="34"/>
      <c r="Y70" s="33"/>
      <c r="Z70" s="34"/>
      <c r="AA70" s="34"/>
      <c r="AB70" s="33"/>
      <c r="AE70" s="33"/>
      <c r="AH70" s="33"/>
    </row>
    <row r="71" spans="1:34" s="29" customFormat="1" ht="13.5" thickBot="1" x14ac:dyDescent="0.25">
      <c r="A71"/>
      <c r="B71" s="33">
        <v>148001</v>
      </c>
      <c r="C71" s="9">
        <v>1</v>
      </c>
      <c r="D71" s="37">
        <v>40499</v>
      </c>
      <c r="E71" s="30">
        <f>AVERAGE(K71:M71)</f>
        <v>6.7500000000000004E-2</v>
      </c>
      <c r="F71" s="30">
        <f>AVERAGE(N71:P71)</f>
        <v>0.185</v>
      </c>
      <c r="G71" s="30">
        <f>AVERAGE(Q71:S71)</f>
        <v>0.26050000000000001</v>
      </c>
      <c r="H71" s="30">
        <f>AVERAGE(T71:V71)</f>
        <v>8.3500000000000005E-2</v>
      </c>
      <c r="J71" s="35">
        <v>148001</v>
      </c>
      <c r="K71" s="52">
        <v>6.7000000000000004E-2</v>
      </c>
      <c r="L71" s="52">
        <v>6.8000000000000005E-2</v>
      </c>
      <c r="M71" s="52"/>
      <c r="N71" s="39">
        <v>0.186</v>
      </c>
      <c r="O71" s="39">
        <v>0.184</v>
      </c>
      <c r="P71" s="39"/>
      <c r="Q71" s="38">
        <v>0.26200000000000001</v>
      </c>
      <c r="R71" s="38">
        <v>0.25900000000000001</v>
      </c>
      <c r="S71" s="38"/>
      <c r="T71" s="40">
        <v>8.3000000000000004E-2</v>
      </c>
      <c r="U71" s="40">
        <v>8.4000000000000005E-2</v>
      </c>
      <c r="V71" s="40"/>
      <c r="X71" s="34"/>
      <c r="Y71" s="33"/>
      <c r="Z71" s="34"/>
      <c r="AA71" s="34"/>
      <c r="AB71" s="33"/>
      <c r="AE71" s="33"/>
      <c r="AH71" s="33"/>
    </row>
    <row r="72" spans="1:34" s="29" customFormat="1" ht="13.5" thickBot="1" x14ac:dyDescent="0.25">
      <c r="A72"/>
      <c r="B72" s="33">
        <v>148823</v>
      </c>
      <c r="C72" s="9">
        <v>1</v>
      </c>
      <c r="D72" s="37">
        <v>40494</v>
      </c>
      <c r="E72" s="30">
        <f t="shared" ref="E72" si="8">AVERAGE(K72:M72)</f>
        <v>6.3333333333333339E-2</v>
      </c>
      <c r="F72" s="30">
        <f t="shared" ref="F72" si="9">AVERAGE(N72:P72)</f>
        <v>0.17100000000000001</v>
      </c>
      <c r="G72" s="30">
        <f t="shared" ref="G72" si="10">AVERAGE(Q72:S72)</f>
        <v>0.255</v>
      </c>
      <c r="H72" s="30">
        <f t="shared" ref="H72" si="11">AVERAGE(T72:V72)</f>
        <v>7.7666666666666662E-2</v>
      </c>
      <c r="J72" s="35">
        <v>148823</v>
      </c>
      <c r="K72" s="52">
        <v>6.6000000000000003E-2</v>
      </c>
      <c r="L72" s="52">
        <v>6.5000000000000002E-2</v>
      </c>
      <c r="M72" s="52">
        <v>5.8999999999999997E-2</v>
      </c>
      <c r="N72" s="39">
        <v>0.17499999999999999</v>
      </c>
      <c r="O72" s="39">
        <v>0.17100000000000001</v>
      </c>
      <c r="P72" s="39">
        <v>0.16700000000000001</v>
      </c>
      <c r="Q72" s="38">
        <v>0.26</v>
      </c>
      <c r="R72" s="38">
        <v>0.255</v>
      </c>
      <c r="S72" s="38">
        <v>0.25</v>
      </c>
      <c r="T72" s="40">
        <v>0.08</v>
      </c>
      <c r="U72" s="40">
        <v>7.6999999999999999E-2</v>
      </c>
      <c r="V72" s="40">
        <v>7.5999999999999998E-2</v>
      </c>
      <c r="X72" s="34"/>
      <c r="Y72" s="33"/>
      <c r="Z72" s="34"/>
      <c r="AA72" s="34"/>
      <c r="AB72" s="33"/>
      <c r="AE72" s="33"/>
      <c r="AH72" s="33"/>
    </row>
    <row r="73" spans="1:34" s="29" customFormat="1" ht="13.5" thickBot="1" x14ac:dyDescent="0.25">
      <c r="B73" s="33">
        <v>264100</v>
      </c>
      <c r="C73" s="33">
        <v>1</v>
      </c>
      <c r="D73" s="37">
        <v>40498</v>
      </c>
      <c r="E73" s="30">
        <f t="shared" ref="E73:E77" si="12">AVERAGE(K73:M73)</f>
        <v>6.433333333333334E-2</v>
      </c>
      <c r="F73" s="30">
        <f t="shared" ref="F73:F80" si="13">AVERAGE(N73:P73)</f>
        <v>0.16733333333333333</v>
      </c>
      <c r="G73" s="30">
        <f t="shared" ref="G73:G80" si="14">AVERAGE(Q73:S73)</f>
        <v>0.24733333333333332</v>
      </c>
      <c r="H73" s="30">
        <f t="shared" ref="H73:H80" si="15">AVERAGE(T73:V73)</f>
        <v>7.5999999999999998E-2</v>
      </c>
      <c r="J73" s="35">
        <v>264100</v>
      </c>
      <c r="K73" s="52">
        <v>6.4000000000000001E-2</v>
      </c>
      <c r="L73" s="52">
        <v>6.4000000000000001E-2</v>
      </c>
      <c r="M73" s="52">
        <v>6.5000000000000002E-2</v>
      </c>
      <c r="N73" s="39">
        <v>0.16700000000000001</v>
      </c>
      <c r="O73" s="39">
        <v>0.16700000000000001</v>
      </c>
      <c r="P73" s="39">
        <v>0.16800000000000001</v>
      </c>
      <c r="Q73" s="38">
        <v>0.247</v>
      </c>
      <c r="R73" s="38">
        <v>0.247</v>
      </c>
      <c r="S73" s="38">
        <v>0.248</v>
      </c>
      <c r="T73" s="40">
        <v>7.5999999999999998E-2</v>
      </c>
      <c r="U73" s="40">
        <v>7.5999999999999998E-2</v>
      </c>
      <c r="V73" s="40">
        <v>7.5999999999999998E-2</v>
      </c>
      <c r="X73" s="34"/>
      <c r="Y73" s="33"/>
      <c r="Z73" s="34"/>
      <c r="AA73" s="34"/>
      <c r="AB73" s="33"/>
      <c r="AE73" s="33"/>
      <c r="AH73" s="33"/>
    </row>
    <row r="74" spans="1:34" s="29" customFormat="1" ht="13.5" thickBot="1" x14ac:dyDescent="0.25">
      <c r="B74" s="33">
        <v>274968</v>
      </c>
      <c r="C74" s="33">
        <v>1</v>
      </c>
      <c r="D74" s="37">
        <v>40529</v>
      </c>
      <c r="E74" s="30">
        <f t="shared" si="12"/>
        <v>0.06</v>
      </c>
      <c r="F74" s="30">
        <f t="shared" si="13"/>
        <v>0.17</v>
      </c>
      <c r="G74" s="30">
        <f t="shared" si="14"/>
        <v>0.24</v>
      </c>
      <c r="H74" s="30">
        <f t="shared" si="15"/>
        <v>7.0000000000000007E-2</v>
      </c>
      <c r="J74" s="35">
        <v>274968</v>
      </c>
      <c r="K74" s="52">
        <v>0.06</v>
      </c>
      <c r="L74" s="52"/>
      <c r="M74" s="52"/>
      <c r="N74" s="39">
        <v>0.17</v>
      </c>
      <c r="O74" s="39"/>
      <c r="P74" s="39"/>
      <c r="Q74" s="38">
        <v>0.24</v>
      </c>
      <c r="R74" s="38"/>
      <c r="S74" s="38"/>
      <c r="T74" s="40">
        <v>7.0000000000000007E-2</v>
      </c>
      <c r="U74" s="40"/>
      <c r="V74" s="40"/>
      <c r="X74" s="34"/>
      <c r="Y74" s="33"/>
      <c r="Z74" s="34"/>
      <c r="AA74" s="34"/>
      <c r="AB74" s="33"/>
      <c r="AE74" s="33"/>
      <c r="AH74" s="33"/>
    </row>
    <row r="75" spans="1:34" s="29" customFormat="1" ht="13.5" thickBot="1" x14ac:dyDescent="0.25">
      <c r="B75" s="33">
        <v>304320</v>
      </c>
      <c r="C75" s="33">
        <v>1</v>
      </c>
      <c r="D75" s="37">
        <v>40497</v>
      </c>
      <c r="E75" s="30">
        <f t="shared" si="12"/>
        <v>6.7000000000000004E-2</v>
      </c>
      <c r="F75" s="30">
        <f t="shared" si="13"/>
        <v>0.17600000000000002</v>
      </c>
      <c r="G75" s="30">
        <f t="shared" si="14"/>
        <v>0.25800000000000001</v>
      </c>
      <c r="H75" s="30">
        <f t="shared" si="15"/>
        <v>8.1000000000000003E-2</v>
      </c>
      <c r="J75" s="35">
        <v>304320</v>
      </c>
      <c r="K75" s="52">
        <v>6.7000000000000004E-2</v>
      </c>
      <c r="L75" s="52">
        <v>6.7000000000000004E-2</v>
      </c>
      <c r="M75" s="52">
        <v>6.7000000000000004E-2</v>
      </c>
      <c r="N75" s="39">
        <v>0.17599999999999999</v>
      </c>
      <c r="O75" s="39">
        <v>0.17599999999999999</v>
      </c>
      <c r="P75" s="39">
        <v>0.17599999999999999</v>
      </c>
      <c r="Q75" s="38">
        <v>0.25800000000000001</v>
      </c>
      <c r="R75" s="38">
        <v>0.25800000000000001</v>
      </c>
      <c r="S75" s="38">
        <v>0.25800000000000001</v>
      </c>
      <c r="T75" s="40">
        <v>8.1000000000000003E-2</v>
      </c>
      <c r="U75" s="40">
        <v>8.1000000000000003E-2</v>
      </c>
      <c r="V75" s="40">
        <v>8.1000000000000003E-2</v>
      </c>
      <c r="X75" s="34"/>
      <c r="Y75" s="33"/>
      <c r="Z75" s="34"/>
      <c r="AA75" s="34"/>
      <c r="AB75" s="33"/>
      <c r="AE75" s="33"/>
      <c r="AH75" s="33"/>
    </row>
    <row r="76" spans="1:34" s="28" customFormat="1" ht="13.5" thickBot="1" x14ac:dyDescent="0.25">
      <c r="A76" s="29"/>
      <c r="B76" s="33">
        <v>333121</v>
      </c>
      <c r="C76" s="33">
        <v>1</v>
      </c>
      <c r="D76" s="37">
        <v>40499</v>
      </c>
      <c r="E76" s="30">
        <f t="shared" si="12"/>
        <v>7.6499999999999999E-2</v>
      </c>
      <c r="F76" s="30">
        <f t="shared" si="13"/>
        <v>0.19850000000000001</v>
      </c>
      <c r="G76" s="30">
        <f t="shared" si="14"/>
        <v>0.28999999999999998</v>
      </c>
      <c r="H76" s="30">
        <f t="shared" si="15"/>
        <v>8.7999999999999995E-2</v>
      </c>
      <c r="J76" s="35">
        <v>333121</v>
      </c>
      <c r="K76" s="52">
        <v>7.5999999999999998E-2</v>
      </c>
      <c r="L76" s="52">
        <v>7.6999999999999999E-2</v>
      </c>
      <c r="M76" s="52"/>
      <c r="N76" s="39">
        <v>0.19700000000000001</v>
      </c>
      <c r="O76" s="39">
        <v>0.2</v>
      </c>
      <c r="P76" s="39"/>
      <c r="Q76" s="38">
        <v>0.28999999999999998</v>
      </c>
      <c r="R76" s="38">
        <v>0.28999999999999998</v>
      </c>
      <c r="S76" s="38"/>
      <c r="T76" s="40">
        <v>8.6999999999999994E-2</v>
      </c>
      <c r="U76" s="40">
        <v>8.8999999999999996E-2</v>
      </c>
      <c r="V76" s="40"/>
      <c r="X76" s="34"/>
      <c r="Y76" s="33"/>
      <c r="Z76" s="34"/>
      <c r="AA76" s="34"/>
      <c r="AB76" s="33"/>
      <c r="AE76" s="33"/>
      <c r="AH76" s="33">
        <f>ABS(AI76*100)</f>
        <v>0</v>
      </c>
    </row>
    <row r="77" spans="1:34" s="28" customFormat="1" ht="13.5" thickBot="1" x14ac:dyDescent="0.25">
      <c r="A77" s="29"/>
      <c r="B77" s="33">
        <v>355170</v>
      </c>
      <c r="C77" s="33">
        <v>1</v>
      </c>
      <c r="D77" s="37"/>
      <c r="E77" s="30">
        <f t="shared" si="12"/>
        <v>7.0000000000000007E-2</v>
      </c>
      <c r="F77" s="30">
        <f t="shared" si="13"/>
        <v>0.18</v>
      </c>
      <c r="G77" s="30">
        <f t="shared" si="14"/>
        <v>0.25</v>
      </c>
      <c r="H77" s="30">
        <f t="shared" si="15"/>
        <v>0.08</v>
      </c>
      <c r="J77" s="35">
        <v>355170</v>
      </c>
      <c r="K77" s="52">
        <v>7.0000000000000007E-2</v>
      </c>
      <c r="L77" s="52"/>
      <c r="M77" s="52"/>
      <c r="N77" s="39">
        <v>0.18</v>
      </c>
      <c r="O77" s="39"/>
      <c r="P77" s="39"/>
      <c r="Q77" s="38">
        <v>0.25</v>
      </c>
      <c r="R77" s="38"/>
      <c r="S77" s="38"/>
      <c r="T77" s="40">
        <v>0.08</v>
      </c>
      <c r="U77" s="40"/>
      <c r="V77" s="40"/>
      <c r="X77" s="34"/>
      <c r="Y77" s="33"/>
      <c r="Z77" s="34"/>
      <c r="AA77" s="34"/>
      <c r="AB77" s="33"/>
      <c r="AE77" s="33"/>
      <c r="AH77" s="33"/>
    </row>
    <row r="78" spans="1:34" s="28" customFormat="1" ht="13.5" thickBot="1" x14ac:dyDescent="0.25">
      <c r="A78" s="29"/>
      <c r="B78" s="33">
        <v>377740</v>
      </c>
      <c r="C78" s="33">
        <v>1</v>
      </c>
      <c r="D78" s="37">
        <v>40499</v>
      </c>
      <c r="E78" s="30">
        <f t="shared" ref="E78" si="16">AVERAGE(K78:M78)</f>
        <v>6.7000000000000004E-2</v>
      </c>
      <c r="F78" s="30">
        <f t="shared" ref="F78" si="17">AVERAGE(N78:P78)</f>
        <v>0.17499999999999999</v>
      </c>
      <c r="G78" s="30">
        <f t="shared" ref="G78" si="18">AVERAGE(Q78:S78)</f>
        <v>0.25850000000000001</v>
      </c>
      <c r="H78" s="30">
        <f t="shared" ref="H78" si="19">AVERAGE(T78:V78)</f>
        <v>8.0500000000000002E-2</v>
      </c>
      <c r="J78" s="35">
        <v>377740</v>
      </c>
      <c r="K78" s="52">
        <v>6.7000000000000004E-2</v>
      </c>
      <c r="L78" s="52">
        <v>6.7000000000000004E-2</v>
      </c>
      <c r="M78" s="52"/>
      <c r="N78" s="39">
        <v>0.17399999999999999</v>
      </c>
      <c r="O78" s="39">
        <v>0.17599999999999999</v>
      </c>
      <c r="P78" s="39"/>
      <c r="Q78" s="38">
        <v>0.25800000000000001</v>
      </c>
      <c r="R78" s="45">
        <v>0.25900000000000001</v>
      </c>
      <c r="S78" s="38"/>
      <c r="T78" s="40">
        <v>8.1000000000000003E-2</v>
      </c>
      <c r="U78" s="40">
        <v>0.08</v>
      </c>
      <c r="V78" s="40"/>
      <c r="X78" s="34"/>
      <c r="Y78" s="33"/>
      <c r="Z78" s="34"/>
      <c r="AA78" s="34"/>
      <c r="AB78" s="33"/>
      <c r="AE78" s="33"/>
      <c r="AH78" s="33"/>
    </row>
    <row r="79" spans="1:34" s="28" customFormat="1" ht="13.5" thickBot="1" x14ac:dyDescent="0.25">
      <c r="A79" s="29"/>
      <c r="B79" s="33">
        <v>411035</v>
      </c>
      <c r="C79" s="33">
        <v>1</v>
      </c>
      <c r="D79" s="37">
        <v>40498</v>
      </c>
      <c r="E79" s="30">
        <f>AVERAGE(K79:M79)</f>
        <v>6.5666666666666665E-2</v>
      </c>
      <c r="F79" s="30">
        <f t="shared" si="13"/>
        <v>0.18000000000000002</v>
      </c>
      <c r="G79" s="30">
        <f t="shared" si="14"/>
        <v>0.26266666666666666</v>
      </c>
      <c r="H79" s="30">
        <f t="shared" si="15"/>
        <v>7.8E-2</v>
      </c>
      <c r="J79" s="35">
        <v>411035</v>
      </c>
      <c r="K79" s="52">
        <v>6.8000000000000005E-2</v>
      </c>
      <c r="L79" s="52">
        <v>6.6000000000000003E-2</v>
      </c>
      <c r="M79" s="52">
        <v>6.3E-2</v>
      </c>
      <c r="N79" s="39">
        <v>0.182</v>
      </c>
      <c r="O79" s="39">
        <v>0.17799999999999999</v>
      </c>
      <c r="P79" s="39">
        <v>0.18</v>
      </c>
      <c r="Q79" s="38">
        <v>0.26500000000000001</v>
      </c>
      <c r="R79" s="45">
        <v>0.25900000000000001</v>
      </c>
      <c r="S79" s="38">
        <v>0.26400000000000001</v>
      </c>
      <c r="T79" s="40">
        <v>0.08</v>
      </c>
      <c r="U79" s="40">
        <v>7.8E-2</v>
      </c>
      <c r="V79" s="40">
        <v>7.5999999999999998E-2</v>
      </c>
      <c r="X79" s="34"/>
      <c r="Y79" s="33"/>
      <c r="Z79" s="34"/>
      <c r="AA79" s="34"/>
      <c r="AB79" s="33"/>
      <c r="AE79" s="33"/>
      <c r="AH79" s="33"/>
    </row>
    <row r="80" spans="1:34" s="28" customFormat="1" ht="13.5" thickBot="1" x14ac:dyDescent="0.25">
      <c r="A80" s="29"/>
      <c r="B80" s="33">
        <v>430968</v>
      </c>
      <c r="C80" s="33">
        <v>1</v>
      </c>
      <c r="D80" s="37">
        <v>40497</v>
      </c>
      <c r="E80" s="30">
        <f t="shared" ref="E80:E94" si="20">AVERAGE(K80:M80)</f>
        <v>7.0666666666666669E-2</v>
      </c>
      <c r="F80" s="30">
        <f t="shared" si="13"/>
        <v>0.18099999999999997</v>
      </c>
      <c r="G80" s="30">
        <f t="shared" si="14"/>
        <v>0.26700000000000002</v>
      </c>
      <c r="H80" s="30">
        <f t="shared" si="15"/>
        <v>8.1733333333333338E-2</v>
      </c>
      <c r="J80" s="35">
        <v>430968</v>
      </c>
      <c r="K80" s="52">
        <v>7.0300000000000001E-2</v>
      </c>
      <c r="L80" s="52">
        <v>7.1400000000000005E-2</v>
      </c>
      <c r="M80" s="52">
        <v>7.0300000000000001E-2</v>
      </c>
      <c r="N80" s="39">
        <v>0.182</v>
      </c>
      <c r="O80" s="39">
        <v>0.18</v>
      </c>
      <c r="P80" s="39">
        <v>0.18099999999999999</v>
      </c>
      <c r="Q80" s="38">
        <v>0.26500000000000001</v>
      </c>
      <c r="R80" s="45">
        <v>0.26600000000000001</v>
      </c>
      <c r="S80" s="38">
        <v>0.27</v>
      </c>
      <c r="T80" s="40">
        <v>8.2699999999999996E-2</v>
      </c>
      <c r="U80" s="40">
        <v>8.1600000000000006E-2</v>
      </c>
      <c r="V80" s="40">
        <v>8.09E-2</v>
      </c>
      <c r="X80" s="34"/>
      <c r="Y80" s="33"/>
      <c r="Z80" s="34"/>
      <c r="AA80" s="34"/>
      <c r="AB80" s="33"/>
      <c r="AE80" s="33"/>
      <c r="AH80" s="33"/>
    </row>
    <row r="81" spans="1:34" s="29" customFormat="1" ht="13.5" thickBot="1" x14ac:dyDescent="0.25">
      <c r="B81" s="33">
        <v>467762</v>
      </c>
      <c r="C81" s="33">
        <v>1</v>
      </c>
      <c r="D81" s="37">
        <v>40514</v>
      </c>
      <c r="E81" s="30">
        <f t="shared" si="20"/>
        <v>7.0000000000000007E-2</v>
      </c>
      <c r="F81" s="30">
        <f t="shared" ref="F81:F94" si="21">AVERAGE(N81:P81)</f>
        <v>0.17933333333333334</v>
      </c>
      <c r="G81" s="30">
        <f t="shared" ref="G81:G94" si="22">AVERAGE(Q81:S81)</f>
        <v>0.26133333333333336</v>
      </c>
      <c r="H81" s="30">
        <f t="shared" ref="H81:H94" si="23">AVERAGE(T81:V81)</f>
        <v>7.9500000000000001E-2</v>
      </c>
      <c r="J81" s="35">
        <v>467762</v>
      </c>
      <c r="K81" s="52">
        <v>6.9000000000000006E-2</v>
      </c>
      <c r="L81" s="52">
        <v>7.0999999999999994E-2</v>
      </c>
      <c r="M81" s="52"/>
      <c r="N81" s="39">
        <v>0.17499999999999999</v>
      </c>
      <c r="O81" s="39">
        <v>0.18</v>
      </c>
      <c r="P81" s="39">
        <v>0.183</v>
      </c>
      <c r="Q81" s="38">
        <v>0.255</v>
      </c>
      <c r="R81" s="38">
        <v>0.25900000000000001</v>
      </c>
      <c r="S81" s="38">
        <v>0.27</v>
      </c>
      <c r="T81" s="40">
        <v>7.8E-2</v>
      </c>
      <c r="U81" s="40">
        <v>8.1000000000000003E-2</v>
      </c>
      <c r="V81" s="40"/>
      <c r="X81" s="34"/>
      <c r="Y81" s="33"/>
      <c r="Z81" s="34"/>
      <c r="AA81" s="34"/>
      <c r="AB81" s="33"/>
      <c r="AE81" s="33"/>
      <c r="AH81" s="33"/>
    </row>
    <row r="82" spans="1:34" s="29" customFormat="1" ht="13.5" thickBot="1" x14ac:dyDescent="0.25">
      <c r="B82" s="33">
        <v>501800</v>
      </c>
      <c r="C82" s="33">
        <v>1</v>
      </c>
      <c r="D82" s="37">
        <v>40540</v>
      </c>
      <c r="E82" s="30">
        <f t="shared" si="20"/>
        <v>5.1666666666666666E-2</v>
      </c>
      <c r="F82" s="30">
        <f t="shared" si="21"/>
        <v>0.16600000000000001</v>
      </c>
      <c r="G82" s="30">
        <f t="shared" si="22"/>
        <v>0.28766666666666668</v>
      </c>
      <c r="H82" s="30">
        <f t="shared" si="23"/>
        <v>8.1333333333333327E-2</v>
      </c>
      <c r="J82" s="35">
        <v>501800</v>
      </c>
      <c r="K82" s="52">
        <v>5.6000000000000001E-2</v>
      </c>
      <c r="L82" s="52">
        <v>5.0999999999999997E-2</v>
      </c>
      <c r="M82" s="52">
        <v>4.8000000000000001E-2</v>
      </c>
      <c r="N82" s="39">
        <v>0.16400000000000001</v>
      </c>
      <c r="O82" s="39">
        <v>0.16800000000000001</v>
      </c>
      <c r="P82" s="39">
        <v>0.16600000000000001</v>
      </c>
      <c r="Q82" s="38">
        <v>0.28100000000000003</v>
      </c>
      <c r="R82" s="38">
        <v>0.29899999999999999</v>
      </c>
      <c r="S82" s="38">
        <v>0.28299999999999997</v>
      </c>
      <c r="T82" s="40">
        <v>8.2000000000000003E-2</v>
      </c>
      <c r="U82" s="40">
        <v>8.1000000000000003E-2</v>
      </c>
      <c r="V82" s="40">
        <v>8.1000000000000003E-2</v>
      </c>
      <c r="X82" s="34"/>
      <c r="Y82" s="33"/>
      <c r="Z82" s="34"/>
      <c r="AA82" s="34"/>
      <c r="AB82" s="33"/>
      <c r="AE82" s="33"/>
      <c r="AH82" s="33"/>
    </row>
    <row r="83" spans="1:34" s="29" customFormat="1" ht="13.5" thickBot="1" x14ac:dyDescent="0.25">
      <c r="B83" s="33">
        <v>575011</v>
      </c>
      <c r="C83" s="33">
        <v>1</v>
      </c>
      <c r="D83" s="37">
        <v>40504</v>
      </c>
      <c r="E83" s="30">
        <f t="shared" ref="E83" si="24">AVERAGE(K83:M83)</f>
        <v>6.533333333333334E-2</v>
      </c>
      <c r="F83" s="30">
        <f t="shared" ref="F83" si="25">AVERAGE(N83:P83)</f>
        <v>0.17</v>
      </c>
      <c r="G83" s="30">
        <f t="shared" ref="G83" si="26">AVERAGE(Q83:S83)</f>
        <v>0.24866666666666667</v>
      </c>
      <c r="H83" s="30">
        <f t="shared" ref="H83" si="27">AVERAGE(T83:V83)</f>
        <v>8.1000000000000003E-2</v>
      </c>
      <c r="J83" s="35">
        <v>575011</v>
      </c>
      <c r="K83" s="52">
        <v>6.6000000000000003E-2</v>
      </c>
      <c r="L83" s="52">
        <v>6.5000000000000002E-2</v>
      </c>
      <c r="M83" s="52">
        <v>6.5000000000000002E-2</v>
      </c>
      <c r="N83" s="39">
        <v>0.17399999999999999</v>
      </c>
      <c r="O83" s="39">
        <v>0.16800000000000001</v>
      </c>
      <c r="P83" s="39">
        <v>0.16800000000000001</v>
      </c>
      <c r="Q83" s="38">
        <v>0.251</v>
      </c>
      <c r="R83" s="38">
        <v>0.247</v>
      </c>
      <c r="S83" s="38">
        <v>0.248</v>
      </c>
      <c r="T83" s="40">
        <v>8.1000000000000003E-2</v>
      </c>
      <c r="U83" s="40">
        <v>8.1000000000000003E-2</v>
      </c>
      <c r="V83" s="40">
        <v>8.1000000000000003E-2</v>
      </c>
      <c r="X83" s="34"/>
      <c r="Y83" s="33"/>
      <c r="Z83" s="34"/>
      <c r="AA83" s="34"/>
      <c r="AB83" s="33"/>
      <c r="AE83" s="33"/>
      <c r="AH83" s="33"/>
    </row>
    <row r="84" spans="1:34" s="29" customFormat="1" ht="13.5" thickBot="1" x14ac:dyDescent="0.25">
      <c r="B84" s="33">
        <v>586060</v>
      </c>
      <c r="C84" s="33">
        <v>1</v>
      </c>
      <c r="D84" s="37">
        <v>40492</v>
      </c>
      <c r="E84" s="30">
        <f>AVERAGE(K84:M84)</f>
        <v>6.2E-2</v>
      </c>
      <c r="F84" s="30">
        <f t="shared" si="21"/>
        <v>0.17766666666666664</v>
      </c>
      <c r="G84" s="30">
        <f t="shared" si="22"/>
        <v>0.25800000000000001</v>
      </c>
      <c r="H84" s="30">
        <f t="shared" si="23"/>
        <v>7.8E-2</v>
      </c>
      <c r="J84" s="35">
        <v>586060</v>
      </c>
      <c r="K84" s="52">
        <v>6.4000000000000001E-2</v>
      </c>
      <c r="L84" s="52">
        <v>0.06</v>
      </c>
      <c r="M84" s="52">
        <v>6.2E-2</v>
      </c>
      <c r="N84" s="39">
        <v>0.18099999999999999</v>
      </c>
      <c r="O84" s="39">
        <v>0.17399999999999999</v>
      </c>
      <c r="P84" s="39">
        <v>0.17799999999999999</v>
      </c>
      <c r="Q84" s="38">
        <v>0.248</v>
      </c>
      <c r="R84" s="38">
        <v>0.26800000000000002</v>
      </c>
      <c r="S84" s="38">
        <v>0.25800000000000001</v>
      </c>
      <c r="T84" s="40">
        <v>0.08</v>
      </c>
      <c r="U84" s="40">
        <v>7.5999999999999998E-2</v>
      </c>
      <c r="V84" s="40">
        <v>7.8E-2</v>
      </c>
      <c r="X84" s="34"/>
      <c r="Y84" s="33"/>
      <c r="Z84" s="34"/>
      <c r="AA84" s="34"/>
      <c r="AB84" s="33"/>
      <c r="AE84" s="33"/>
      <c r="AH84" s="33"/>
    </row>
    <row r="85" spans="1:34" s="29" customFormat="1" ht="13.5" thickBot="1" x14ac:dyDescent="0.25">
      <c r="B85" s="33">
        <v>621621</v>
      </c>
      <c r="C85" s="33">
        <v>1</v>
      </c>
      <c r="D85" s="37">
        <v>40499</v>
      </c>
      <c r="E85" s="30">
        <f>AVERAGE(K85:M85)</f>
        <v>6.905E-2</v>
      </c>
      <c r="F85" s="30">
        <f t="shared" si="21"/>
        <v>0.17685000000000001</v>
      </c>
      <c r="G85" s="30">
        <f t="shared" si="22"/>
        <v>0.25839999999999996</v>
      </c>
      <c r="H85" s="30">
        <f t="shared" si="23"/>
        <v>7.8699999999999992E-2</v>
      </c>
      <c r="J85" s="35">
        <v>621621</v>
      </c>
      <c r="K85" s="52">
        <v>6.8699999999999997E-2</v>
      </c>
      <c r="L85" s="52">
        <v>6.9400000000000003E-2</v>
      </c>
      <c r="M85" s="52"/>
      <c r="N85" s="39">
        <v>0.17710000000000001</v>
      </c>
      <c r="O85" s="39">
        <v>0.17660000000000001</v>
      </c>
      <c r="P85" s="39"/>
      <c r="Q85" s="38">
        <v>0.25769999999999998</v>
      </c>
      <c r="R85" s="38">
        <v>0.2591</v>
      </c>
      <c r="S85" s="38"/>
      <c r="T85" s="40">
        <v>7.9600000000000004E-2</v>
      </c>
      <c r="U85" s="40">
        <v>7.7799999999999994E-2</v>
      </c>
      <c r="V85" s="40"/>
      <c r="X85" s="34"/>
      <c r="Y85" s="33"/>
      <c r="Z85" s="34"/>
      <c r="AA85" s="34"/>
      <c r="AB85" s="33"/>
      <c r="AE85" s="33"/>
      <c r="AH85" s="33"/>
    </row>
    <row r="86" spans="1:34" s="29" customFormat="1" ht="13.5" thickBot="1" x14ac:dyDescent="0.25">
      <c r="B86" s="33">
        <v>669222</v>
      </c>
      <c r="C86" s="33">
        <v>1</v>
      </c>
      <c r="D86" s="37">
        <v>40494</v>
      </c>
      <c r="E86" s="30">
        <f t="shared" si="20"/>
        <v>6.6333333333333341E-2</v>
      </c>
      <c r="F86" s="30">
        <f t="shared" si="21"/>
        <v>0.17333333333333334</v>
      </c>
      <c r="G86" s="30">
        <f t="shared" si="22"/>
        <v>0.25633333333333336</v>
      </c>
      <c r="H86" s="30">
        <f t="shared" si="23"/>
        <v>7.8333333333333324E-2</v>
      </c>
      <c r="J86" s="35">
        <v>669222</v>
      </c>
      <c r="K86" s="52">
        <v>6.6000000000000003E-2</v>
      </c>
      <c r="L86" s="52">
        <v>6.6000000000000003E-2</v>
      </c>
      <c r="M86" s="52">
        <v>6.7000000000000004E-2</v>
      </c>
      <c r="N86" s="39">
        <v>0.17299999999999999</v>
      </c>
      <c r="O86" s="39">
        <v>0.17299999999999999</v>
      </c>
      <c r="P86" s="39">
        <v>0.17399999999999999</v>
      </c>
      <c r="Q86" s="38">
        <v>0.255</v>
      </c>
      <c r="R86" s="38">
        <v>0.25800000000000001</v>
      </c>
      <c r="S86" s="38">
        <v>0.25600000000000001</v>
      </c>
      <c r="T86" s="40">
        <v>7.9000000000000001E-2</v>
      </c>
      <c r="U86" s="40">
        <v>7.8E-2</v>
      </c>
      <c r="V86" s="40">
        <v>7.8E-2</v>
      </c>
      <c r="X86" s="34"/>
      <c r="Y86" s="33"/>
      <c r="Z86" s="34"/>
      <c r="AA86" s="34"/>
      <c r="AB86" s="33"/>
      <c r="AE86" s="33"/>
      <c r="AH86" s="33"/>
    </row>
    <row r="87" spans="1:34" s="29" customFormat="1" ht="13.5" thickBot="1" x14ac:dyDescent="0.25">
      <c r="B87" s="33">
        <v>674186</v>
      </c>
      <c r="C87" s="33">
        <v>1</v>
      </c>
      <c r="D87" s="37">
        <v>40519</v>
      </c>
      <c r="E87" s="30">
        <f>AVERAGE(K87:M87)</f>
        <v>0.06</v>
      </c>
      <c r="F87" s="30">
        <f t="shared" si="21"/>
        <v>0.17</v>
      </c>
      <c r="G87" s="30">
        <f t="shared" si="22"/>
        <v>0.25</v>
      </c>
      <c r="H87" s="30">
        <f t="shared" si="23"/>
        <v>7.0000000000000007E-2</v>
      </c>
      <c r="J87" s="35">
        <v>674186</v>
      </c>
      <c r="K87" s="52">
        <v>0.06</v>
      </c>
      <c r="L87" s="52"/>
      <c r="M87" s="52"/>
      <c r="N87" s="39">
        <v>0.17</v>
      </c>
      <c r="O87" s="39"/>
      <c r="P87" s="39"/>
      <c r="Q87" s="38">
        <v>0.25</v>
      </c>
      <c r="R87" s="38"/>
      <c r="S87" s="38"/>
      <c r="T87" s="40">
        <v>7.0000000000000007E-2</v>
      </c>
      <c r="U87" s="40"/>
      <c r="V87" s="40"/>
      <c r="X87" s="34"/>
      <c r="Y87" s="33"/>
      <c r="Z87" s="34"/>
      <c r="AA87" s="34"/>
      <c r="AB87" s="33"/>
      <c r="AE87" s="33"/>
      <c r="AH87" s="33"/>
    </row>
    <row r="88" spans="1:34" s="29" customFormat="1" ht="13.5" thickBot="1" x14ac:dyDescent="0.25">
      <c r="B88" s="33">
        <v>705151</v>
      </c>
      <c r="C88" s="33">
        <v>1</v>
      </c>
      <c r="D88" s="37">
        <v>40512</v>
      </c>
      <c r="E88" s="30">
        <f>AVERAGE(K88:M88)</f>
        <v>0.06</v>
      </c>
      <c r="F88" s="30">
        <f t="shared" si="21"/>
        <v>0.16</v>
      </c>
      <c r="G88" s="30">
        <f t="shared" si="22"/>
        <v>0.24</v>
      </c>
      <c r="H88" s="30">
        <f t="shared" si="23"/>
        <v>7.0000000000000007E-2</v>
      </c>
      <c r="J88" s="35">
        <v>705151</v>
      </c>
      <c r="K88" s="52">
        <v>0.06</v>
      </c>
      <c r="L88" s="52"/>
      <c r="M88" s="52"/>
      <c r="N88" s="39">
        <v>0.16</v>
      </c>
      <c r="O88" s="39"/>
      <c r="P88" s="39"/>
      <c r="Q88" s="38">
        <v>0.24</v>
      </c>
      <c r="R88" s="38"/>
      <c r="S88" s="38"/>
      <c r="T88" s="40">
        <v>7.0000000000000007E-2</v>
      </c>
      <c r="U88" s="40"/>
      <c r="V88" s="40"/>
      <c r="X88" s="34"/>
      <c r="Y88" s="33"/>
      <c r="Z88" s="34"/>
      <c r="AA88" s="34"/>
      <c r="AB88" s="33"/>
      <c r="AE88" s="33"/>
      <c r="AH88" s="33"/>
    </row>
    <row r="89" spans="1:34" s="29" customFormat="1" ht="13.5" thickBot="1" x14ac:dyDescent="0.25">
      <c r="B89" s="33">
        <v>721755</v>
      </c>
      <c r="C89" s="33">
        <v>1</v>
      </c>
      <c r="D89" s="37">
        <v>40498</v>
      </c>
      <c r="E89" s="30">
        <f>AVERAGE(K89:M89)</f>
        <v>6.8000000000000005E-2</v>
      </c>
      <c r="F89" s="30">
        <f t="shared" ref="F89" si="28">AVERAGE(N89:P89)</f>
        <v>0.182</v>
      </c>
      <c r="G89" s="30">
        <f t="shared" ref="G89" si="29">AVERAGE(Q89:S89)</f>
        <v>0.26200000000000001</v>
      </c>
      <c r="H89" s="30">
        <f t="shared" ref="H89" si="30">AVERAGE(T89:V89)</f>
        <v>7.9000000000000001E-2</v>
      </c>
      <c r="J89" s="35">
        <v>721755</v>
      </c>
      <c r="K89" s="52">
        <v>6.8000000000000005E-2</v>
      </c>
      <c r="L89" s="52"/>
      <c r="M89" s="52"/>
      <c r="N89" s="39">
        <v>0.182</v>
      </c>
      <c r="O89" s="39"/>
      <c r="P89" s="39"/>
      <c r="Q89" s="38">
        <v>0.26200000000000001</v>
      </c>
      <c r="R89" s="38"/>
      <c r="S89" s="38"/>
      <c r="T89" s="40">
        <v>7.9000000000000001E-2</v>
      </c>
      <c r="U89" s="40"/>
      <c r="V89" s="40"/>
      <c r="X89" s="34"/>
      <c r="Y89" s="33"/>
      <c r="Z89" s="34"/>
      <c r="AA89" s="34"/>
      <c r="AB89" s="33"/>
      <c r="AE89" s="33"/>
      <c r="AH89" s="33"/>
    </row>
    <row r="90" spans="1:34" ht="13.5" thickBot="1" x14ac:dyDescent="0.25">
      <c r="A90" s="29"/>
      <c r="B90" s="33">
        <v>752192</v>
      </c>
      <c r="C90" s="33">
        <v>1</v>
      </c>
      <c r="D90" s="37">
        <v>40491</v>
      </c>
      <c r="E90" s="30">
        <f t="shared" si="20"/>
        <v>7.0000000000000007E-2</v>
      </c>
      <c r="F90" s="30">
        <f t="shared" si="21"/>
        <v>0.17799999999999999</v>
      </c>
      <c r="G90" s="30">
        <f t="shared" si="22"/>
        <v>0.25600000000000001</v>
      </c>
      <c r="H90" s="30">
        <f t="shared" si="23"/>
        <v>8.1000000000000003E-2</v>
      </c>
      <c r="J90" s="35">
        <v>752192</v>
      </c>
      <c r="K90" s="51">
        <v>7.0000000000000007E-2</v>
      </c>
      <c r="L90" s="51"/>
      <c r="M90" s="51"/>
      <c r="N90" s="42">
        <v>0.17799999999999999</v>
      </c>
      <c r="O90" s="42"/>
      <c r="P90" s="42"/>
      <c r="Q90" s="43">
        <v>0.25600000000000001</v>
      </c>
      <c r="R90" s="43"/>
      <c r="S90" s="43"/>
      <c r="T90" s="41">
        <v>8.1000000000000003E-2</v>
      </c>
      <c r="U90" s="41"/>
      <c r="V90" s="41"/>
      <c r="X90" s="34"/>
      <c r="Y90" s="33"/>
      <c r="Z90" s="34"/>
      <c r="AA90" s="34"/>
      <c r="AB90" s="33"/>
      <c r="AE90" s="33"/>
      <c r="AH90" s="33"/>
    </row>
    <row r="91" spans="1:34" ht="13.5" thickBot="1" x14ac:dyDescent="0.25">
      <c r="A91" s="29"/>
      <c r="B91" s="33">
        <v>760420</v>
      </c>
      <c r="C91" s="33">
        <v>1</v>
      </c>
      <c r="D91" s="37">
        <v>40501</v>
      </c>
      <c r="E91" s="30">
        <f t="shared" si="20"/>
        <v>6.3E-2</v>
      </c>
      <c r="F91" s="30">
        <f t="shared" si="21"/>
        <v>0.17349999999999999</v>
      </c>
      <c r="G91" s="30">
        <f t="shared" si="22"/>
        <v>0.25650000000000001</v>
      </c>
      <c r="H91" s="30">
        <f t="shared" si="23"/>
        <v>7.5999999999999998E-2</v>
      </c>
      <c r="J91" s="35">
        <v>760420</v>
      </c>
      <c r="K91" s="51">
        <v>6.2E-2</v>
      </c>
      <c r="L91" s="51">
        <v>6.4000000000000001E-2</v>
      </c>
      <c r="M91" s="51"/>
      <c r="N91" s="42">
        <v>0.17199999999999999</v>
      </c>
      <c r="O91" s="42">
        <v>0.17499999999999999</v>
      </c>
      <c r="P91" s="42"/>
      <c r="Q91" s="43">
        <v>0.25600000000000001</v>
      </c>
      <c r="R91" s="43">
        <v>0.25700000000000001</v>
      </c>
      <c r="S91" s="43"/>
      <c r="T91" s="41">
        <v>7.4999999999999997E-2</v>
      </c>
      <c r="U91" s="41">
        <v>7.6999999999999999E-2</v>
      </c>
      <c r="V91" s="41"/>
      <c r="X91" s="34"/>
      <c r="Y91" s="33"/>
      <c r="Z91" s="34"/>
      <c r="AA91" s="34"/>
      <c r="AB91" s="33"/>
      <c r="AE91" s="33"/>
      <c r="AH91" s="33"/>
    </row>
    <row r="92" spans="1:34" ht="13.5" thickBot="1" x14ac:dyDescent="0.25">
      <c r="A92" s="29"/>
      <c r="B92" s="33">
        <v>768768</v>
      </c>
      <c r="C92" s="33">
        <v>1</v>
      </c>
      <c r="D92" s="37">
        <v>40547</v>
      </c>
      <c r="E92" s="30">
        <f>AVERAGE(K92:M92)</f>
        <v>7.3499999999999996E-2</v>
      </c>
      <c r="F92" s="30">
        <f t="shared" si="21"/>
        <v>0.18149999999999999</v>
      </c>
      <c r="G92" s="30">
        <f t="shared" si="22"/>
        <v>0.25850000000000001</v>
      </c>
      <c r="H92" s="30">
        <f t="shared" si="23"/>
        <v>8.7499999999999994E-2</v>
      </c>
      <c r="J92" s="35">
        <v>768768</v>
      </c>
      <c r="K92" s="51">
        <v>7.2999999999999995E-2</v>
      </c>
      <c r="L92" s="51">
        <v>7.3999999999999996E-2</v>
      </c>
      <c r="M92" s="51"/>
      <c r="N92" s="42">
        <v>0.18099999999999999</v>
      </c>
      <c r="O92" s="42">
        <v>0.182</v>
      </c>
      <c r="P92" s="42"/>
      <c r="Q92" s="43">
        <v>0.25900000000000001</v>
      </c>
      <c r="R92" s="43">
        <v>0.25800000000000001</v>
      </c>
      <c r="S92" s="43"/>
      <c r="T92" s="41">
        <v>8.6999999999999994E-2</v>
      </c>
      <c r="U92" s="41">
        <v>8.7999999999999995E-2</v>
      </c>
      <c r="V92" s="41"/>
      <c r="X92" s="34"/>
      <c r="Y92" s="33"/>
      <c r="Z92" s="34"/>
      <c r="AA92" s="34"/>
      <c r="AB92" s="33"/>
      <c r="AE92" s="33"/>
      <c r="AH92" s="33"/>
    </row>
    <row r="93" spans="1:34" ht="13.5" thickBot="1" x14ac:dyDescent="0.25">
      <c r="A93" s="29"/>
      <c r="B93" s="33">
        <v>775702</v>
      </c>
      <c r="C93" s="33">
        <v>1</v>
      </c>
      <c r="D93" s="37">
        <v>40500</v>
      </c>
      <c r="E93" s="30">
        <f>AVERAGE(K93:M93)</f>
        <v>6.9000000000000006E-2</v>
      </c>
      <c r="F93" s="30">
        <f t="shared" si="21"/>
        <v>0.17599999999999999</v>
      </c>
      <c r="G93" s="30">
        <f t="shared" si="22"/>
        <v>0.25700000000000001</v>
      </c>
      <c r="H93" s="30">
        <f t="shared" si="23"/>
        <v>7.6999999999999999E-2</v>
      </c>
      <c r="J93" s="35">
        <v>775702</v>
      </c>
      <c r="K93" s="51">
        <v>7.0000000000000007E-2</v>
      </c>
      <c r="L93" s="51">
        <v>6.8000000000000005E-2</v>
      </c>
      <c r="M93" s="51"/>
      <c r="N93" s="42">
        <v>0.17699999999999999</v>
      </c>
      <c r="O93" s="42">
        <v>0.17499999999999999</v>
      </c>
      <c r="P93" s="42"/>
      <c r="Q93" s="43">
        <v>0.25800000000000001</v>
      </c>
      <c r="R93" s="43">
        <v>0.25600000000000001</v>
      </c>
      <c r="S93" s="43"/>
      <c r="T93" s="41">
        <v>7.8E-2</v>
      </c>
      <c r="U93" s="41">
        <v>7.5999999999999998E-2</v>
      </c>
      <c r="V93" s="41"/>
      <c r="X93" s="34"/>
      <c r="Y93" s="33"/>
      <c r="Z93" s="34"/>
      <c r="AA93" s="34"/>
      <c r="AB93" s="33"/>
      <c r="AE93" s="33"/>
      <c r="AH93" s="33"/>
    </row>
    <row r="94" spans="1:34" ht="13.5" thickBot="1" x14ac:dyDescent="0.25">
      <c r="A94" s="29" t="s">
        <v>26</v>
      </c>
      <c r="B94" s="33">
        <v>777777</v>
      </c>
      <c r="C94" s="33">
        <v>1</v>
      </c>
      <c r="D94" s="37">
        <v>40498</v>
      </c>
      <c r="E94" s="30">
        <f t="shared" si="20"/>
        <v>6.3E-2</v>
      </c>
      <c r="F94" s="30">
        <f t="shared" si="21"/>
        <v>0.17899999999999999</v>
      </c>
      <c r="G94" s="30">
        <f t="shared" si="22"/>
        <v>0.26200000000000001</v>
      </c>
      <c r="H94" s="30">
        <f t="shared" si="23"/>
        <v>7.9000000000000001E-2</v>
      </c>
      <c r="J94" s="35">
        <v>777777</v>
      </c>
      <c r="K94" s="51">
        <v>6.3E-2</v>
      </c>
      <c r="L94" s="51"/>
      <c r="M94" s="51"/>
      <c r="N94" s="42">
        <v>0.17899999999999999</v>
      </c>
      <c r="O94" s="42"/>
      <c r="P94" s="42"/>
      <c r="Q94" s="43">
        <v>0.26200000000000001</v>
      </c>
      <c r="R94" s="43"/>
      <c r="S94" s="43"/>
      <c r="T94" s="41">
        <v>7.9000000000000001E-2</v>
      </c>
      <c r="U94" s="41"/>
      <c r="V94" s="41"/>
      <c r="X94" s="34"/>
      <c r="Y94" s="33"/>
      <c r="Z94" s="34"/>
      <c r="AA94" s="34"/>
      <c r="AB94" s="33"/>
      <c r="AE94" s="33"/>
      <c r="AH94" s="33"/>
    </row>
    <row r="95" spans="1:34" ht="13.5" thickBot="1" x14ac:dyDescent="0.25">
      <c r="A95" s="29"/>
      <c r="B95" s="33">
        <v>777868</v>
      </c>
      <c r="C95" s="33">
        <v>1</v>
      </c>
      <c r="D95" s="37">
        <v>40500</v>
      </c>
      <c r="E95" s="30">
        <f>AVERAGE(K95:M95)</f>
        <v>7.0750000000000007E-2</v>
      </c>
      <c r="F95" s="30">
        <f t="shared" ref="F95:F107" si="31">AVERAGE(N95:P95)</f>
        <v>0.17499999999999999</v>
      </c>
      <c r="G95" s="30">
        <f t="shared" ref="G95:G107" si="32">AVERAGE(Q95:S95)</f>
        <v>0.25745000000000001</v>
      </c>
      <c r="H95" s="30">
        <f t="shared" ref="H95:H107" si="33">AVERAGE(T95:V95)</f>
        <v>8.6199999999999999E-2</v>
      </c>
      <c r="J95" s="35">
        <v>777868</v>
      </c>
      <c r="K95" s="51">
        <v>7.0199999999999999E-2</v>
      </c>
      <c r="L95" s="51">
        <v>7.1300000000000002E-2</v>
      </c>
      <c r="M95" s="51"/>
      <c r="N95" s="42">
        <v>0.1762</v>
      </c>
      <c r="O95" s="42">
        <v>0.17380000000000001</v>
      </c>
      <c r="P95" s="42"/>
      <c r="Q95" s="43">
        <v>0.2616</v>
      </c>
      <c r="R95" s="43">
        <v>0.25330000000000003</v>
      </c>
      <c r="S95" s="43"/>
      <c r="T95" s="41">
        <v>8.7800000000000003E-2</v>
      </c>
      <c r="U95" s="41">
        <v>8.4599999999999995E-2</v>
      </c>
      <c r="V95" s="41"/>
      <c r="X95" s="34"/>
      <c r="Y95" s="33"/>
      <c r="Z95" s="34"/>
      <c r="AA95" s="34"/>
      <c r="AB95" s="33"/>
      <c r="AE95" s="33"/>
      <c r="AH95" s="33"/>
    </row>
    <row r="96" spans="1:34" ht="13.5" thickBot="1" x14ac:dyDescent="0.25">
      <c r="A96" s="29"/>
      <c r="B96" s="33">
        <v>841255</v>
      </c>
      <c r="C96" s="33">
        <v>1</v>
      </c>
      <c r="D96" s="37">
        <v>40532</v>
      </c>
      <c r="E96" s="30">
        <f>AVERAGE(K96:M96)</f>
        <v>6.9000000000000006E-2</v>
      </c>
      <c r="F96" s="30">
        <f t="shared" si="31"/>
        <v>0.18133333333333335</v>
      </c>
      <c r="G96" s="30">
        <f t="shared" si="32"/>
        <v>0.25733333333333336</v>
      </c>
      <c r="H96" s="30">
        <f t="shared" si="33"/>
        <v>7.9333333333333325E-2</v>
      </c>
      <c r="J96" s="35">
        <v>841255</v>
      </c>
      <c r="K96" s="51">
        <v>7.2999999999999995E-2</v>
      </c>
      <c r="L96" s="51">
        <v>6.8000000000000005E-2</v>
      </c>
      <c r="M96" s="51">
        <v>6.6000000000000003E-2</v>
      </c>
      <c r="N96" s="42">
        <v>0.182</v>
      </c>
      <c r="O96" s="42">
        <v>0.17799999999999999</v>
      </c>
      <c r="P96" s="42">
        <v>0.184</v>
      </c>
      <c r="Q96" s="43">
        <v>0.26200000000000001</v>
      </c>
      <c r="R96" s="43">
        <v>0.25800000000000001</v>
      </c>
      <c r="S96" s="43">
        <v>0.252</v>
      </c>
      <c r="T96" s="41">
        <v>7.9000000000000001E-2</v>
      </c>
      <c r="U96" s="41">
        <v>0.08</v>
      </c>
      <c r="V96" s="41">
        <v>7.9000000000000001E-2</v>
      </c>
      <c r="X96" s="34"/>
      <c r="Y96" s="33"/>
      <c r="Z96" s="34"/>
      <c r="AA96" s="34"/>
      <c r="AB96" s="33"/>
      <c r="AE96" s="33"/>
      <c r="AH96" s="33"/>
    </row>
    <row r="97" spans="2:34" s="29" customFormat="1" ht="13.5" thickBot="1" x14ac:dyDescent="0.25">
      <c r="B97" s="33">
        <v>958200</v>
      </c>
      <c r="C97" s="33">
        <v>1</v>
      </c>
      <c r="D97" s="37">
        <v>40500</v>
      </c>
      <c r="E97" s="30">
        <f t="shared" ref="E97:E111" si="34">AVERAGE(K97:M97)</f>
        <v>6.7000000000000004E-2</v>
      </c>
      <c r="F97" s="30">
        <f t="shared" si="31"/>
        <v>0.17899999999999999</v>
      </c>
      <c r="G97" s="30">
        <f t="shared" si="32"/>
        <v>0.26150000000000001</v>
      </c>
      <c r="H97" s="30">
        <f t="shared" si="33"/>
        <v>7.9500000000000001E-2</v>
      </c>
      <c r="J97" s="35">
        <v>958200</v>
      </c>
      <c r="K97" s="52">
        <v>6.7000000000000004E-2</v>
      </c>
      <c r="L97" s="52">
        <v>6.7000000000000004E-2</v>
      </c>
      <c r="M97" s="52"/>
      <c r="N97" s="39">
        <v>0.17899999999999999</v>
      </c>
      <c r="O97" s="39">
        <v>0.17899999999999999</v>
      </c>
      <c r="P97" s="39"/>
      <c r="Q97" s="38">
        <v>0.26100000000000001</v>
      </c>
      <c r="R97" s="38">
        <v>0.26200000000000001</v>
      </c>
      <c r="S97" s="38"/>
      <c r="T97" s="40">
        <v>7.9000000000000001E-2</v>
      </c>
      <c r="U97" s="40">
        <v>0.08</v>
      </c>
      <c r="V97" s="40"/>
      <c r="X97" s="34"/>
      <c r="Y97" s="33"/>
      <c r="Z97" s="34"/>
      <c r="AA97" s="34"/>
      <c r="AB97" s="33"/>
      <c r="AE97" s="33"/>
      <c r="AH97" s="33"/>
    </row>
    <row r="98" spans="2:34" s="29" customFormat="1" ht="13.5" thickBot="1" x14ac:dyDescent="0.25">
      <c r="B98" s="33">
        <v>982483</v>
      </c>
      <c r="C98" s="33">
        <v>1</v>
      </c>
      <c r="D98" s="37">
        <v>40500</v>
      </c>
      <c r="E98" s="30">
        <f t="shared" si="34"/>
        <v>7.2999999999999995E-2</v>
      </c>
      <c r="F98" s="30">
        <f t="shared" si="31"/>
        <v>0.18099999999999999</v>
      </c>
      <c r="G98" s="30">
        <f t="shared" si="32"/>
        <v>0.26900000000000002</v>
      </c>
      <c r="H98" s="30">
        <f t="shared" si="33"/>
        <v>8.5999999999999993E-2</v>
      </c>
      <c r="J98" s="35">
        <v>982483</v>
      </c>
      <c r="K98" s="52">
        <v>7.2999999999999995E-2</v>
      </c>
      <c r="L98" s="52"/>
      <c r="M98" s="52"/>
      <c r="N98" s="39">
        <v>0.18099999999999999</v>
      </c>
      <c r="O98" s="39"/>
      <c r="P98" s="39"/>
      <c r="Q98" s="38">
        <v>0.26900000000000002</v>
      </c>
      <c r="R98" s="38"/>
      <c r="S98" s="38"/>
      <c r="T98" s="40">
        <v>8.5999999999999993E-2</v>
      </c>
      <c r="U98" s="40"/>
      <c r="V98" s="40"/>
      <c r="X98" s="34"/>
      <c r="Y98" s="33"/>
      <c r="Z98" s="34"/>
      <c r="AA98" s="34"/>
      <c r="AB98" s="33"/>
      <c r="AE98" s="33"/>
      <c r="AH98" s="33"/>
    </row>
    <row r="99" spans="2:34" s="29" customFormat="1" ht="13.5" thickBot="1" x14ac:dyDescent="0.25">
      <c r="B99" s="33">
        <v>991400</v>
      </c>
      <c r="C99" s="33">
        <v>1</v>
      </c>
      <c r="D99" s="37">
        <v>40505</v>
      </c>
      <c r="E99" s="30">
        <f>AVERAGE(K99:M99)</f>
        <v>6.533333333333334E-2</v>
      </c>
      <c r="F99" s="30">
        <f>AVERAGE(N99:P99)</f>
        <v>0.17033333333333331</v>
      </c>
      <c r="G99" s="30">
        <f>AVERAGE(Q99:S99)</f>
        <v>0.24866666666666667</v>
      </c>
      <c r="H99" s="30">
        <f>AVERAGE(T99:V99)</f>
        <v>7.566666666666666E-2</v>
      </c>
      <c r="J99" s="35">
        <v>991400</v>
      </c>
      <c r="K99" s="52">
        <v>6.5000000000000002E-2</v>
      </c>
      <c r="L99" s="52">
        <v>6.5000000000000002E-2</v>
      </c>
      <c r="M99" s="52">
        <v>6.6000000000000003E-2</v>
      </c>
      <c r="N99" s="39">
        <v>0.17299999999999999</v>
      </c>
      <c r="O99" s="39">
        <v>0.16400000000000001</v>
      </c>
      <c r="P99" s="39">
        <v>0.17399999999999999</v>
      </c>
      <c r="Q99" s="38">
        <v>0.252</v>
      </c>
      <c r="R99" s="38">
        <v>0.245</v>
      </c>
      <c r="S99" s="38">
        <v>0.249</v>
      </c>
      <c r="T99" s="40">
        <v>7.5999999999999998E-2</v>
      </c>
      <c r="U99" s="40">
        <v>7.4999999999999997E-2</v>
      </c>
      <c r="V99" s="40">
        <v>7.5999999999999998E-2</v>
      </c>
      <c r="X99" s="34"/>
      <c r="Y99" s="33"/>
      <c r="Z99" s="34"/>
      <c r="AA99" s="34"/>
      <c r="AB99" s="33"/>
      <c r="AE99" s="33"/>
      <c r="AH99" s="33"/>
    </row>
    <row r="100" spans="2:34" s="29" customFormat="1" ht="13.5" thickBot="1" x14ac:dyDescent="0.25">
      <c r="B100" s="33">
        <v>3354040</v>
      </c>
      <c r="C100" s="33">
        <v>1</v>
      </c>
      <c r="D100" s="37">
        <v>40514</v>
      </c>
      <c r="E100" s="30">
        <f>AVERAGE(K100:M100)</f>
        <v>6.6000000000000003E-2</v>
      </c>
      <c r="F100" s="30">
        <f>AVERAGE(N100:P100)</f>
        <v>0.17249999999999999</v>
      </c>
      <c r="G100" s="30">
        <f>AVERAGE(Q100:S100)</f>
        <v>0.24049999999999999</v>
      </c>
      <c r="H100" s="30">
        <f>AVERAGE(T100:V100)</f>
        <v>7.1500000000000008E-2</v>
      </c>
      <c r="J100" s="35">
        <v>3354040</v>
      </c>
      <c r="K100" s="52">
        <v>6.7000000000000004E-2</v>
      </c>
      <c r="L100" s="52">
        <v>6.5000000000000002E-2</v>
      </c>
      <c r="M100" s="52"/>
      <c r="N100" s="39">
        <v>0.17</v>
      </c>
      <c r="O100" s="39">
        <v>0.17499999999999999</v>
      </c>
      <c r="P100" s="39"/>
      <c r="Q100" s="38">
        <v>0.23899999999999999</v>
      </c>
      <c r="R100" s="38">
        <v>0.24199999999999999</v>
      </c>
      <c r="S100" s="38"/>
      <c r="T100" s="40">
        <v>7.3999999999999996E-2</v>
      </c>
      <c r="U100" s="40">
        <v>6.9000000000000006E-2</v>
      </c>
      <c r="V100" s="40"/>
      <c r="X100" s="34"/>
      <c r="Y100" s="33"/>
      <c r="Z100" s="34"/>
      <c r="AA100" s="34"/>
      <c r="AB100" s="33"/>
      <c r="AE100" s="33"/>
      <c r="AH100" s="33"/>
    </row>
    <row r="101" spans="2:34" s="29" customFormat="1" ht="13.5" thickBot="1" x14ac:dyDescent="0.25">
      <c r="B101" s="33" t="s">
        <v>30</v>
      </c>
      <c r="C101" s="33">
        <v>1</v>
      </c>
      <c r="D101" s="37">
        <v>40512</v>
      </c>
      <c r="E101" s="30">
        <f t="shared" si="34"/>
        <v>6.2666666666666662E-2</v>
      </c>
      <c r="F101" s="30">
        <f t="shared" si="31"/>
        <v>0.17033333333333334</v>
      </c>
      <c r="G101" s="30">
        <f t="shared" si="32"/>
        <v>0.25866666666666666</v>
      </c>
      <c r="H101" s="30">
        <f t="shared" si="33"/>
        <v>7.5333333333333322E-2</v>
      </c>
      <c r="J101" s="35" t="s">
        <v>30</v>
      </c>
      <c r="K101" s="52">
        <v>6.0999999999999999E-2</v>
      </c>
      <c r="L101" s="52">
        <v>6.3E-2</v>
      </c>
      <c r="M101" s="52">
        <v>6.4000000000000001E-2</v>
      </c>
      <c r="N101" s="39">
        <v>0.16800000000000001</v>
      </c>
      <c r="O101" s="39">
        <v>0.17</v>
      </c>
      <c r="P101" s="39">
        <v>0.17299999999999999</v>
      </c>
      <c r="Q101" s="38">
        <v>0.25700000000000001</v>
      </c>
      <c r="R101" s="38">
        <v>0.25800000000000001</v>
      </c>
      <c r="S101" s="38">
        <v>0.26100000000000001</v>
      </c>
      <c r="T101" s="40">
        <v>7.4999999999999997E-2</v>
      </c>
      <c r="U101" s="40">
        <v>7.5999999999999998E-2</v>
      </c>
      <c r="V101" s="40">
        <v>7.4999999999999997E-2</v>
      </c>
      <c r="X101" s="34"/>
      <c r="Y101" s="33"/>
      <c r="Z101" s="34"/>
      <c r="AA101" s="34"/>
      <c r="AB101" s="33"/>
      <c r="AE101" s="33"/>
      <c r="AH101" s="33"/>
    </row>
    <row r="102" spans="2:34" s="29" customFormat="1" ht="13.5" thickBot="1" x14ac:dyDescent="0.25">
      <c r="B102" s="33" t="s">
        <v>29</v>
      </c>
      <c r="C102" s="33">
        <v>1</v>
      </c>
      <c r="D102" s="37">
        <v>40554</v>
      </c>
      <c r="E102" s="30">
        <f>AVERAGE(K102:M102)</f>
        <v>6.8000000000000005E-2</v>
      </c>
      <c r="F102" s="30">
        <f t="shared" si="31"/>
        <v>0.17399999999999999</v>
      </c>
      <c r="G102" s="30">
        <f t="shared" si="32"/>
        <v>0.246</v>
      </c>
      <c r="H102" s="30">
        <f t="shared" si="33"/>
        <v>7.9000000000000001E-2</v>
      </c>
      <c r="J102" s="35" t="s">
        <v>29</v>
      </c>
      <c r="K102" s="52">
        <v>7.0000000000000007E-2</v>
      </c>
      <c r="L102" s="52">
        <v>6.6000000000000003E-2</v>
      </c>
      <c r="M102" s="52"/>
      <c r="N102" s="39">
        <v>0.17599999999999999</v>
      </c>
      <c r="O102" s="39">
        <v>0.17199999999999999</v>
      </c>
      <c r="P102" s="39"/>
      <c r="Q102" s="38">
        <v>0.248</v>
      </c>
      <c r="R102" s="38">
        <v>0.24399999999999999</v>
      </c>
      <c r="S102" s="38"/>
      <c r="T102" s="40">
        <v>8.2000000000000003E-2</v>
      </c>
      <c r="U102" s="40">
        <v>7.5999999999999998E-2</v>
      </c>
      <c r="V102" s="40"/>
      <c r="X102" s="34"/>
      <c r="Y102" s="33"/>
      <c r="Z102" s="34"/>
      <c r="AA102" s="34"/>
      <c r="AB102" s="33"/>
      <c r="AE102" s="33"/>
      <c r="AH102" s="33"/>
    </row>
    <row r="103" spans="2:34" s="29" customFormat="1" ht="13.5" thickBot="1" x14ac:dyDescent="0.25">
      <c r="B103" s="33" t="s">
        <v>31</v>
      </c>
      <c r="C103" s="33">
        <v>1</v>
      </c>
      <c r="D103" s="37">
        <v>40500</v>
      </c>
      <c r="E103" s="30">
        <f>AVERAGE(K103:M103)</f>
        <v>6.3E-2</v>
      </c>
      <c r="F103" s="30">
        <f>AVERAGE(N103:P103)</f>
        <v>0.18099999999999999</v>
      </c>
      <c r="G103" s="30">
        <f>AVERAGE(Q103:S103)</f>
        <v>0.26333333333333336</v>
      </c>
      <c r="H103" s="30">
        <f>AVERAGE(T103:V103)</f>
        <v>7.8E-2</v>
      </c>
      <c r="J103" s="35" t="s">
        <v>31</v>
      </c>
      <c r="K103" s="52">
        <v>6.6000000000000003E-2</v>
      </c>
      <c r="L103" s="52">
        <v>0.06</v>
      </c>
      <c r="M103" s="52"/>
      <c r="N103" s="39">
        <v>0.17899999999999999</v>
      </c>
      <c r="O103" s="39">
        <v>0.183</v>
      </c>
      <c r="P103" s="39"/>
      <c r="Q103" s="38">
        <v>0.26600000000000001</v>
      </c>
      <c r="R103" s="38">
        <v>0.26200000000000001</v>
      </c>
      <c r="S103" s="38">
        <v>0.26200000000000001</v>
      </c>
      <c r="T103" s="40">
        <v>7.9000000000000001E-2</v>
      </c>
      <c r="U103" s="40">
        <v>7.6999999999999999E-2</v>
      </c>
      <c r="V103" s="40"/>
      <c r="X103" s="34"/>
      <c r="Y103" s="33"/>
      <c r="Z103" s="34"/>
      <c r="AA103" s="34"/>
      <c r="AB103" s="33"/>
      <c r="AE103" s="33"/>
      <c r="AH103" s="33"/>
    </row>
    <row r="104" spans="2:34" s="29" customFormat="1" ht="13.5" thickBot="1" x14ac:dyDescent="0.25">
      <c r="B104" s="33"/>
      <c r="C104" s="9">
        <v>1</v>
      </c>
      <c r="D104" s="37">
        <v>40511</v>
      </c>
      <c r="E104" s="30">
        <f t="shared" si="34"/>
        <v>6.6000000000000003E-2</v>
      </c>
      <c r="F104" s="30">
        <f t="shared" si="31"/>
        <v>0.17899999999999999</v>
      </c>
      <c r="G104" s="30">
        <f t="shared" si="32"/>
        <v>0.247</v>
      </c>
      <c r="H104" s="30">
        <f t="shared" si="33"/>
        <v>7.5999999999999998E-2</v>
      </c>
      <c r="J104" s="35"/>
      <c r="K104" s="52">
        <v>6.6000000000000003E-2</v>
      </c>
      <c r="L104" s="52"/>
      <c r="M104" s="52"/>
      <c r="N104" s="39">
        <v>0.17899999999999999</v>
      </c>
      <c r="O104" s="39"/>
      <c r="P104" s="39"/>
      <c r="Q104" s="38">
        <v>0.247</v>
      </c>
      <c r="R104" s="38"/>
      <c r="S104" s="38"/>
      <c r="T104" s="40">
        <v>7.5999999999999998E-2</v>
      </c>
      <c r="U104" s="40"/>
      <c r="V104" s="40"/>
      <c r="X104" s="34"/>
      <c r="Y104" s="33"/>
      <c r="Z104" s="34"/>
      <c r="AA104" s="34"/>
      <c r="AB104" s="33"/>
      <c r="AE104" s="33"/>
      <c r="AH104" s="33"/>
    </row>
    <row r="105" spans="2:34" s="29" customFormat="1" ht="13.5" thickBot="1" x14ac:dyDescent="0.25">
      <c r="B105" s="33"/>
      <c r="C105" s="9">
        <v>1</v>
      </c>
      <c r="D105" s="37">
        <v>40499</v>
      </c>
      <c r="E105" s="30">
        <f t="shared" si="34"/>
        <v>7.1666666666666656E-2</v>
      </c>
      <c r="F105" s="30">
        <f t="shared" si="31"/>
        <v>0.18566666666666665</v>
      </c>
      <c r="G105" s="30">
        <f t="shared" si="32"/>
        <v>0.26400000000000001</v>
      </c>
      <c r="H105" s="30">
        <f t="shared" si="33"/>
        <v>8.1000000000000003E-2</v>
      </c>
      <c r="J105" s="35"/>
      <c r="K105" s="52">
        <v>7.1999999999999995E-2</v>
      </c>
      <c r="L105" s="52">
        <v>7.1999999999999995E-2</v>
      </c>
      <c r="M105" s="52">
        <v>7.0999999999999994E-2</v>
      </c>
      <c r="N105" s="39">
        <v>0.183</v>
      </c>
      <c r="O105" s="39">
        <v>0.185</v>
      </c>
      <c r="P105" s="39">
        <v>0.189</v>
      </c>
      <c r="Q105" s="38">
        <v>0.26300000000000001</v>
      </c>
      <c r="R105" s="38">
        <v>0.26400000000000001</v>
      </c>
      <c r="S105" s="38">
        <v>0.26500000000000001</v>
      </c>
      <c r="T105" s="40">
        <v>0.08</v>
      </c>
      <c r="U105" s="40">
        <v>8.1000000000000003E-2</v>
      </c>
      <c r="V105" s="40">
        <v>8.2000000000000003E-2</v>
      </c>
      <c r="X105" s="34"/>
      <c r="Y105" s="33"/>
      <c r="Z105" s="34"/>
      <c r="AA105" s="34"/>
      <c r="AB105" s="33"/>
      <c r="AE105" s="33"/>
      <c r="AH105" s="33"/>
    </row>
    <row r="106" spans="2:34" s="29" customFormat="1" ht="13.5" thickBot="1" x14ac:dyDescent="0.25">
      <c r="B106" s="33"/>
      <c r="C106" s="9">
        <v>1</v>
      </c>
      <c r="D106" s="37">
        <v>40497</v>
      </c>
      <c r="E106" s="30">
        <f t="shared" si="34"/>
        <v>6.5000000000000002E-2</v>
      </c>
      <c r="F106" s="30">
        <f t="shared" si="31"/>
        <v>0.16200000000000001</v>
      </c>
      <c r="G106" s="30">
        <f t="shared" si="32"/>
        <v>0.249</v>
      </c>
      <c r="H106" s="30">
        <f t="shared" si="33"/>
        <v>7.4999999999999997E-2</v>
      </c>
      <c r="J106" s="35"/>
      <c r="K106" s="52">
        <v>6.5000000000000002E-2</v>
      </c>
      <c r="L106" s="52"/>
      <c r="M106" s="52"/>
      <c r="N106" s="39">
        <v>0.16200000000000001</v>
      </c>
      <c r="O106" s="39"/>
      <c r="P106" s="39"/>
      <c r="Q106" s="38">
        <v>0.249</v>
      </c>
      <c r="R106" s="38"/>
      <c r="S106" s="38"/>
      <c r="T106" s="40">
        <v>7.4999999999999997E-2</v>
      </c>
      <c r="U106" s="40"/>
      <c r="V106" s="40"/>
      <c r="X106" s="34"/>
      <c r="Y106" s="33"/>
      <c r="Z106" s="34"/>
      <c r="AA106" s="34"/>
      <c r="AB106" s="33"/>
      <c r="AE106" s="33"/>
      <c r="AH106" s="33"/>
    </row>
    <row r="107" spans="2:34" s="29" customFormat="1" ht="13.5" thickBot="1" x14ac:dyDescent="0.25">
      <c r="B107" s="33"/>
      <c r="C107" s="9">
        <v>1</v>
      </c>
      <c r="D107" s="37">
        <v>40493</v>
      </c>
      <c r="E107" s="30">
        <f t="shared" si="34"/>
        <v>6.0999999999999999E-2</v>
      </c>
      <c r="F107" s="30">
        <f t="shared" si="31"/>
        <v>0.16400000000000001</v>
      </c>
      <c r="G107" s="30">
        <f t="shared" si="32"/>
        <v>0.24399999999999999</v>
      </c>
      <c r="H107" s="30">
        <f t="shared" si="33"/>
        <v>7.5499999999999998E-2</v>
      </c>
      <c r="J107" s="35"/>
      <c r="K107" s="52">
        <v>6.0999999999999999E-2</v>
      </c>
      <c r="L107" s="52">
        <v>6.0999999999999999E-2</v>
      </c>
      <c r="M107" s="52"/>
      <c r="N107" s="39">
        <v>0.16500000000000001</v>
      </c>
      <c r="O107" s="39">
        <v>0.16300000000000001</v>
      </c>
      <c r="P107" s="39"/>
      <c r="Q107" s="38">
        <v>0.247</v>
      </c>
      <c r="R107" s="38">
        <v>0.24099999999999999</v>
      </c>
      <c r="S107" s="38"/>
      <c r="T107" s="40">
        <v>7.6999999999999999E-2</v>
      </c>
      <c r="U107" s="40">
        <v>7.3999999999999996E-2</v>
      </c>
      <c r="V107" s="40"/>
      <c r="X107" s="34"/>
      <c r="Y107" s="33"/>
      <c r="Z107" s="34"/>
      <c r="AA107" s="34"/>
      <c r="AB107" s="33"/>
      <c r="AE107" s="33"/>
      <c r="AH107" s="33"/>
    </row>
    <row r="108" spans="2:34" s="29" customFormat="1" ht="13.5" thickBot="1" x14ac:dyDescent="0.25">
      <c r="B108" s="33">
        <v>8778</v>
      </c>
      <c r="C108" s="9">
        <v>2</v>
      </c>
      <c r="D108" s="37">
        <v>40495</v>
      </c>
      <c r="E108" s="30">
        <f>AVERAGE(K108:M108)</f>
        <v>6.0666666666666667E-2</v>
      </c>
      <c r="F108" s="30">
        <f>AVERAGE(N108:P108)</f>
        <v>0.18366666666666664</v>
      </c>
      <c r="G108" s="30">
        <f>AVERAGE(Q108:S108)</f>
        <v>0.24566666666666667</v>
      </c>
      <c r="H108" s="30">
        <f>AVERAGE(T108:V108)</f>
        <v>7.2666666666666657E-2</v>
      </c>
      <c r="J108" s="35">
        <v>8778</v>
      </c>
      <c r="K108" s="52">
        <v>6.3E-2</v>
      </c>
      <c r="L108" s="52">
        <v>6.0999999999999999E-2</v>
      </c>
      <c r="M108" s="52">
        <v>5.8000000000000003E-2</v>
      </c>
      <c r="N108" s="39">
        <v>0.187</v>
      </c>
      <c r="O108" s="39">
        <v>0.185</v>
      </c>
      <c r="P108" s="39">
        <v>0.17899999999999999</v>
      </c>
      <c r="Q108" s="38">
        <v>0.24199999999999999</v>
      </c>
      <c r="R108" s="38">
        <v>0.254</v>
      </c>
      <c r="S108" s="38">
        <v>0.24099999999999999</v>
      </c>
      <c r="T108" s="40">
        <v>7.1999999999999995E-2</v>
      </c>
      <c r="U108" s="40">
        <v>7.4999999999999997E-2</v>
      </c>
      <c r="V108" s="40">
        <v>7.0999999999999994E-2</v>
      </c>
      <c r="X108" s="34"/>
      <c r="Y108" s="33"/>
      <c r="Z108" s="34"/>
      <c r="AA108" s="34"/>
      <c r="AB108" s="33"/>
      <c r="AE108" s="33"/>
      <c r="AH108" s="33"/>
    </row>
    <row r="109" spans="2:34" s="29" customFormat="1" ht="13.5" thickBot="1" x14ac:dyDescent="0.25">
      <c r="B109" s="33">
        <v>612619</v>
      </c>
      <c r="C109" s="9">
        <v>2</v>
      </c>
      <c r="D109" s="37">
        <v>40200</v>
      </c>
      <c r="E109" s="30">
        <f>AVERAGE(K109:M109)</f>
        <v>6.8333333333333343E-2</v>
      </c>
      <c r="F109" s="30">
        <f t="shared" ref="F109:F113" si="35">AVERAGE(N109:P109)</f>
        <v>0.17400000000000002</v>
      </c>
      <c r="G109" s="30">
        <f t="shared" ref="G109:G113" si="36">AVERAGE(Q109:S109)</f>
        <v>0.22066666666666668</v>
      </c>
      <c r="H109" s="30">
        <f t="shared" ref="H109:H113" si="37">AVERAGE(T109:V109)</f>
        <v>7.6333333333333322E-2</v>
      </c>
      <c r="J109" s="35">
        <v>612619</v>
      </c>
      <c r="K109" s="52">
        <v>6.9000000000000006E-2</v>
      </c>
      <c r="L109" s="52">
        <v>6.8000000000000005E-2</v>
      </c>
      <c r="M109" s="52">
        <v>6.8000000000000005E-2</v>
      </c>
      <c r="N109" s="39">
        <v>0.17399999999999999</v>
      </c>
      <c r="O109" s="39">
        <v>0.17399999999999999</v>
      </c>
      <c r="P109" s="39">
        <v>0.17399999999999999</v>
      </c>
      <c r="Q109" s="38">
        <v>0.222</v>
      </c>
      <c r="R109" s="38">
        <v>0.216</v>
      </c>
      <c r="S109" s="38">
        <v>0.224</v>
      </c>
      <c r="T109" s="40">
        <v>7.8E-2</v>
      </c>
      <c r="U109" s="40">
        <v>7.5999999999999998E-2</v>
      </c>
      <c r="V109" s="40">
        <v>7.4999999999999997E-2</v>
      </c>
      <c r="X109" s="34"/>
      <c r="Y109" s="33"/>
      <c r="Z109" s="34"/>
      <c r="AA109" s="34"/>
      <c r="AB109" s="33"/>
      <c r="AE109" s="33"/>
      <c r="AH109" s="33"/>
    </row>
    <row r="110" spans="2:34" s="29" customFormat="1" ht="13.5" thickBot="1" x14ac:dyDescent="0.25">
      <c r="B110" s="33">
        <v>112010</v>
      </c>
      <c r="C110" s="9">
        <v>2</v>
      </c>
      <c r="D110" s="37">
        <v>40549</v>
      </c>
      <c r="E110" s="30">
        <f>AVERAGE(K110:M110)</f>
        <v>0.08</v>
      </c>
      <c r="F110" s="30">
        <f>AVERAGE(N110:P110)</f>
        <v>0.17333333333333334</v>
      </c>
      <c r="G110" s="30">
        <f>AVERAGE(Q110:S110)</f>
        <v>0.27</v>
      </c>
      <c r="H110" s="30">
        <f>AVERAGE(T110:V110)</f>
        <v>0.08</v>
      </c>
      <c r="J110" s="35">
        <v>112010</v>
      </c>
      <c r="K110" s="52">
        <v>0.08</v>
      </c>
      <c r="L110" s="52">
        <v>0.08</v>
      </c>
      <c r="M110" s="52"/>
      <c r="N110" s="39">
        <v>0.14000000000000001</v>
      </c>
      <c r="O110" s="39">
        <v>0.19</v>
      </c>
      <c r="P110" s="39">
        <v>0.19</v>
      </c>
      <c r="Q110" s="38">
        <v>0.27</v>
      </c>
      <c r="R110" s="38">
        <v>0.27</v>
      </c>
      <c r="S110" s="38"/>
      <c r="T110" s="40">
        <v>7.0000000000000007E-2</v>
      </c>
      <c r="U110" s="40">
        <v>0.09</v>
      </c>
      <c r="V110" s="40">
        <v>0.08</v>
      </c>
      <c r="X110" s="34"/>
      <c r="Y110" s="33"/>
      <c r="Z110" s="34"/>
      <c r="AA110" s="34"/>
      <c r="AB110" s="33"/>
      <c r="AE110" s="33"/>
      <c r="AH110" s="33"/>
    </row>
    <row r="111" spans="2:34" ht="13.5" thickBot="1" x14ac:dyDescent="0.25">
      <c r="B111" s="33">
        <v>361738</v>
      </c>
      <c r="C111" s="33">
        <v>2</v>
      </c>
      <c r="D111" s="37">
        <v>40501</v>
      </c>
      <c r="E111" s="30">
        <f t="shared" si="34"/>
        <v>7.5999999999999998E-2</v>
      </c>
      <c r="F111" s="30">
        <f t="shared" si="35"/>
        <v>0.17899999999999999</v>
      </c>
      <c r="G111" s="30">
        <f t="shared" si="36"/>
        <v>0.25900000000000001</v>
      </c>
      <c r="H111" s="30">
        <f t="shared" si="37"/>
        <v>8.1000000000000003E-2</v>
      </c>
      <c r="J111" s="35">
        <v>361738</v>
      </c>
      <c r="K111" s="51">
        <v>7.5999999999999998E-2</v>
      </c>
      <c r="L111" s="51"/>
      <c r="M111" s="51"/>
      <c r="N111" s="42">
        <v>0.17899999999999999</v>
      </c>
      <c r="O111" s="42"/>
      <c r="P111" s="42"/>
      <c r="Q111" s="43">
        <v>0.25900000000000001</v>
      </c>
      <c r="R111" s="43"/>
      <c r="S111" s="43"/>
      <c r="T111" s="41">
        <v>8.1000000000000003E-2</v>
      </c>
      <c r="U111" s="41"/>
      <c r="V111" s="41"/>
      <c r="X111" s="34"/>
      <c r="Y111" s="33"/>
      <c r="Z111" s="34"/>
      <c r="AA111" s="34"/>
      <c r="AB111" s="33"/>
      <c r="AE111" s="33"/>
      <c r="AH111" s="33"/>
    </row>
    <row r="112" spans="2:34" ht="13.5" thickBot="1" x14ac:dyDescent="0.25">
      <c r="B112" s="33">
        <v>82147</v>
      </c>
      <c r="C112" s="33">
        <v>4</v>
      </c>
      <c r="D112" s="37">
        <v>40506</v>
      </c>
      <c r="E112" s="30">
        <f t="shared" ref="E112:E113" si="38">AVERAGE(K112:M112)</f>
        <v>6.1499999999999999E-2</v>
      </c>
      <c r="F112" s="30">
        <f t="shared" si="35"/>
        <v>0.1605</v>
      </c>
      <c r="G112" s="30">
        <f t="shared" si="36"/>
        <v>0.23250000000000001</v>
      </c>
      <c r="H112" s="30">
        <f t="shared" si="37"/>
        <v>6.7500000000000004E-2</v>
      </c>
      <c r="J112" s="35">
        <v>82147</v>
      </c>
      <c r="K112" s="51">
        <v>6.2E-2</v>
      </c>
      <c r="L112" s="51">
        <v>6.0999999999999999E-2</v>
      </c>
      <c r="M112" s="51"/>
      <c r="N112" s="42">
        <v>0.159</v>
      </c>
      <c r="O112" s="42">
        <v>0.16200000000000001</v>
      </c>
      <c r="P112" s="42"/>
      <c r="Q112" s="43">
        <v>0.23200000000000001</v>
      </c>
      <c r="R112" s="43">
        <v>0.23300000000000001</v>
      </c>
      <c r="S112" s="43"/>
      <c r="T112" s="41">
        <v>6.5000000000000002E-2</v>
      </c>
      <c r="U112" s="41">
        <v>7.0000000000000007E-2</v>
      </c>
      <c r="V112" s="41"/>
      <c r="X112" s="34"/>
      <c r="Y112" s="33"/>
      <c r="Z112" s="34"/>
      <c r="AA112" s="34"/>
      <c r="AB112" s="33"/>
      <c r="AE112" s="33"/>
      <c r="AH112" s="33"/>
    </row>
    <row r="113" spans="2:34" s="29" customFormat="1" ht="13.5" thickBot="1" x14ac:dyDescent="0.25">
      <c r="B113" s="33"/>
      <c r="C113" s="9">
        <v>5</v>
      </c>
      <c r="D113" s="37">
        <v>40529</v>
      </c>
      <c r="E113" s="30">
        <f t="shared" si="38"/>
        <v>6.8000000000000005E-2</v>
      </c>
      <c r="F113" s="30">
        <f t="shared" si="35"/>
        <v>0.16933333333333334</v>
      </c>
      <c r="G113" s="30">
        <f t="shared" si="36"/>
        <v>0.23533333333333331</v>
      </c>
      <c r="H113" s="30">
        <f t="shared" si="37"/>
        <v>7.6666666666666661E-2</v>
      </c>
      <c r="J113" s="35"/>
      <c r="K113" s="52">
        <v>6.8000000000000005E-2</v>
      </c>
      <c r="L113" s="52">
        <v>7.0000000000000007E-2</v>
      </c>
      <c r="M113" s="52">
        <v>6.6000000000000003E-2</v>
      </c>
      <c r="N113" s="39">
        <v>0.17199999999999999</v>
      </c>
      <c r="O113" s="39">
        <v>0.17</v>
      </c>
      <c r="P113" s="39">
        <v>0.16600000000000001</v>
      </c>
      <c r="Q113" s="38">
        <v>0.246</v>
      </c>
      <c r="R113" s="38">
        <v>0.218</v>
      </c>
      <c r="S113" s="38">
        <v>0.24199999999999999</v>
      </c>
      <c r="T113" s="40">
        <v>7.8E-2</v>
      </c>
      <c r="U113" s="40">
        <v>7.8E-2</v>
      </c>
      <c r="V113" s="40">
        <v>7.3999999999999996E-2</v>
      </c>
      <c r="X113" s="34"/>
      <c r="Y113" s="33"/>
      <c r="Z113" s="34"/>
      <c r="AA113" s="34"/>
      <c r="AB113" s="33"/>
      <c r="AE113" s="33"/>
      <c r="AH113" s="33"/>
    </row>
    <row r="114" spans="2:34" x14ac:dyDescent="0.2">
      <c r="U114" s="12"/>
    </row>
  </sheetData>
  <phoneticPr fontId="0" type="noConversion"/>
  <printOptions horizontalCentered="1" gridLines="1"/>
  <pageMargins left="0.5" right="0.5" top="0.75" bottom="0.75" header="0.5" footer="0.5"/>
  <pageSetup fitToHeight="0" orientation="portrait" horizontalDpi="300" verticalDpi="300" r:id="rId1"/>
  <headerFooter alignWithMargins="0">
    <oddFooter>Page &amp;P</oddFooter>
  </headerFooter>
  <rowBreaks count="1" manualBreakCount="1">
    <brk id="46" max="16383" man="1"/>
  </rowBreaks>
  <ignoredErrors>
    <ignoredError sqref="E51:H5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pt71</vt:lpstr>
      <vt:lpstr>'pt71'!Print_Area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King</dc:creator>
  <cp:lastModifiedBy>Narayan, Devika CTR (VOLPE)</cp:lastModifiedBy>
  <cp:lastPrinted>2006-01-12T16:59:19Z</cp:lastPrinted>
  <dcterms:created xsi:type="dcterms:W3CDTF">1998-11-12T14:59:25Z</dcterms:created>
  <dcterms:modified xsi:type="dcterms:W3CDTF">2013-11-14T15:50:51Z</dcterms:modified>
</cp:coreProperties>
</file>