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255" windowWidth="15360" windowHeight="9060"/>
  </bookViews>
  <sheets>
    <sheet name="pt70" sheetId="1" r:id="rId1"/>
  </sheets>
  <definedNames>
    <definedName name="_ATPDescstat_Dlg_Results" localSheetId="0" hidden="1">{2;#N/A;"R30C5:R41C8";#N/A;"R193C11";#N/A;1;#N/A;#N/A;FALSE;TRUE;FALSE;1;FALSE;1;FALSE;95;#N/A;#N/A;#N/A;#N/A}</definedName>
    <definedName name="_ATPDescstat_Dlg_Types" localSheetId="0" hidden="1">{"EXCELHLP.HLP!1786";5;10;5;10;5;11;112;112;13;13;13;7;13;7;13;8;5;1;2;24}</definedName>
    <definedName name="_ATPDescstat_Range1" localSheetId="0" hidden="1">'pt70'!#REF!</definedName>
    <definedName name="_ATPDescstat_Range2" localSheetId="0" hidden="1">'pt70'!#REF!</definedName>
    <definedName name="_xlnm.Criteria">'pt70'!#REF!</definedName>
    <definedName name="_xlnm.Database">'pt70'!#REF!</definedName>
    <definedName name="_xlnm.Extract">'pt70'!#REF!</definedName>
    <definedName name="_xlnm.Print_Area" localSheetId="0">'pt70'!$A$1:$I$123</definedName>
  </definedNames>
  <calcPr calcId="145621"/>
</workbook>
</file>

<file path=xl/calcChain.xml><?xml version="1.0" encoding="utf-8"?>
<calcChain xmlns="http://schemas.openxmlformats.org/spreadsheetml/2006/main">
  <c r="H101" i="1" l="1"/>
  <c r="G101" i="1"/>
  <c r="F101" i="1"/>
  <c r="E101" i="1"/>
  <c r="B15" i="1"/>
  <c r="H98" i="1"/>
  <c r="G98" i="1"/>
  <c r="F98" i="1"/>
  <c r="E98" i="1"/>
  <c r="H69" i="1"/>
  <c r="G69" i="1"/>
  <c r="F69" i="1"/>
  <c r="E69" i="1"/>
  <c r="H120" i="1"/>
  <c r="G120" i="1"/>
  <c r="F120" i="1"/>
  <c r="E120" i="1"/>
  <c r="H72" i="1"/>
  <c r="G72" i="1"/>
  <c r="F72" i="1"/>
  <c r="E72" i="1"/>
  <c r="B12" i="1"/>
  <c r="B6" i="1"/>
  <c r="H51" i="1"/>
  <c r="H13" i="1" s="1"/>
  <c r="G51" i="1"/>
  <c r="G12" i="1" s="1"/>
  <c r="F51" i="1"/>
  <c r="F7" i="1" s="1"/>
  <c r="E51" i="1"/>
  <c r="E13" i="1" s="1"/>
  <c r="H119" i="1"/>
  <c r="G119" i="1"/>
  <c r="F119" i="1"/>
  <c r="E119" i="1"/>
  <c r="H65" i="1"/>
  <c r="G65" i="1"/>
  <c r="F65" i="1"/>
  <c r="E65" i="1"/>
  <c r="H113" i="1"/>
  <c r="G113" i="1"/>
  <c r="F113" i="1"/>
  <c r="E113" i="1"/>
  <c r="B17" i="1"/>
  <c r="E84" i="1"/>
  <c r="F84" i="1"/>
  <c r="G84" i="1"/>
  <c r="H84" i="1"/>
  <c r="H57" i="1"/>
  <c r="G57" i="1"/>
  <c r="F57" i="1"/>
  <c r="E57" i="1"/>
  <c r="H118" i="1"/>
  <c r="G118" i="1"/>
  <c r="F118" i="1"/>
  <c r="E118" i="1"/>
  <c r="H61" i="1"/>
  <c r="G61" i="1"/>
  <c r="F61" i="1"/>
  <c r="E61" i="1"/>
  <c r="H94" i="1"/>
  <c r="G94" i="1"/>
  <c r="F94" i="1"/>
  <c r="E94" i="1"/>
  <c r="H63" i="1"/>
  <c r="G63" i="1"/>
  <c r="F63" i="1"/>
  <c r="E63" i="1"/>
  <c r="H86" i="1"/>
  <c r="G86" i="1"/>
  <c r="F86" i="1"/>
  <c r="E86" i="1"/>
  <c r="H116" i="1"/>
  <c r="G116" i="1"/>
  <c r="F116" i="1"/>
  <c r="E116" i="1"/>
  <c r="H71" i="1"/>
  <c r="G71" i="1"/>
  <c r="F71" i="1"/>
  <c r="E71" i="1"/>
  <c r="H97" i="1"/>
  <c r="G97" i="1"/>
  <c r="F97" i="1"/>
  <c r="E97" i="1"/>
  <c r="H106" i="1"/>
  <c r="G106" i="1"/>
  <c r="F106" i="1"/>
  <c r="E106" i="1"/>
  <c r="H121" i="1"/>
  <c r="G121" i="1"/>
  <c r="F121" i="1"/>
  <c r="E121" i="1"/>
  <c r="H70" i="1"/>
  <c r="G70" i="1"/>
  <c r="F70" i="1"/>
  <c r="E70" i="1"/>
  <c r="H59" i="1"/>
  <c r="G59" i="1"/>
  <c r="F59" i="1"/>
  <c r="E59" i="1"/>
  <c r="H56" i="1"/>
  <c r="G56" i="1"/>
  <c r="F56" i="1"/>
  <c r="E56" i="1"/>
  <c r="H96" i="1"/>
  <c r="G96" i="1"/>
  <c r="F96" i="1"/>
  <c r="E96" i="1"/>
  <c r="H53" i="1"/>
  <c r="G53" i="1"/>
  <c r="F53" i="1"/>
  <c r="E53" i="1"/>
  <c r="H92" i="1"/>
  <c r="G92" i="1"/>
  <c r="F92" i="1"/>
  <c r="E92" i="1"/>
  <c r="H64" i="1"/>
  <c r="G64" i="1"/>
  <c r="F64" i="1"/>
  <c r="E64" i="1"/>
  <c r="H78" i="1"/>
  <c r="G78" i="1"/>
  <c r="F78" i="1"/>
  <c r="E78" i="1"/>
  <c r="H87" i="1"/>
  <c r="G87" i="1"/>
  <c r="F87" i="1"/>
  <c r="E87" i="1"/>
  <c r="H82" i="1"/>
  <c r="G82" i="1"/>
  <c r="F82" i="1"/>
  <c r="E82" i="1"/>
  <c r="H105" i="1"/>
  <c r="G105" i="1"/>
  <c r="F105" i="1"/>
  <c r="E105" i="1"/>
  <c r="H81" i="1"/>
  <c r="G81" i="1"/>
  <c r="F81" i="1"/>
  <c r="E81" i="1"/>
  <c r="H80" i="1"/>
  <c r="G80" i="1"/>
  <c r="F80" i="1"/>
  <c r="E80" i="1"/>
  <c r="H66" i="1"/>
  <c r="G66" i="1"/>
  <c r="F66" i="1"/>
  <c r="E66" i="1"/>
  <c r="H88" i="1"/>
  <c r="G88" i="1"/>
  <c r="F88" i="1"/>
  <c r="E88" i="1"/>
  <c r="H89" i="1"/>
  <c r="G89" i="1"/>
  <c r="F89" i="1"/>
  <c r="E89" i="1"/>
  <c r="H54" i="1"/>
  <c r="G54" i="1"/>
  <c r="F54" i="1"/>
  <c r="E54" i="1"/>
  <c r="H103" i="1"/>
  <c r="G103" i="1"/>
  <c r="F103" i="1"/>
  <c r="E103" i="1"/>
  <c r="H79" i="1"/>
  <c r="G79" i="1"/>
  <c r="F79" i="1"/>
  <c r="E79" i="1"/>
  <c r="H75" i="1"/>
  <c r="G75" i="1"/>
  <c r="F75" i="1"/>
  <c r="E75" i="1"/>
  <c r="H104" i="1"/>
  <c r="G104" i="1"/>
  <c r="F104" i="1"/>
  <c r="E104" i="1"/>
  <c r="H117" i="1"/>
  <c r="G117" i="1"/>
  <c r="F117" i="1"/>
  <c r="E117" i="1"/>
  <c r="H115" i="1"/>
  <c r="H15" i="1" s="1"/>
  <c r="G115" i="1"/>
  <c r="G15" i="1" s="1"/>
  <c r="F115" i="1"/>
  <c r="F15" i="1" s="1"/>
  <c r="E115" i="1"/>
  <c r="E15" i="1" s="1"/>
  <c r="H52" i="1"/>
  <c r="G52" i="1"/>
  <c r="G7" i="1" s="1"/>
  <c r="F52" i="1"/>
  <c r="E52" i="1"/>
  <c r="H76" i="1"/>
  <c r="G76" i="1"/>
  <c r="F76" i="1"/>
  <c r="E76" i="1"/>
  <c r="H74" i="1"/>
  <c r="G74" i="1"/>
  <c r="F74" i="1"/>
  <c r="E74" i="1"/>
  <c r="H55" i="1"/>
  <c r="G55" i="1"/>
  <c r="F55" i="1"/>
  <c r="E55" i="1"/>
  <c r="B19" i="1"/>
  <c r="H77" i="1"/>
  <c r="G77" i="1"/>
  <c r="F77" i="1"/>
  <c r="E77" i="1"/>
  <c r="H114" i="1"/>
  <c r="G114" i="1"/>
  <c r="F114" i="1"/>
  <c r="E114" i="1"/>
  <c r="H67" i="1"/>
  <c r="G67" i="1"/>
  <c r="F67" i="1"/>
  <c r="E67" i="1"/>
  <c r="H122" i="1"/>
  <c r="G122" i="1"/>
  <c r="F122" i="1"/>
  <c r="E122" i="1"/>
  <c r="B23" i="1"/>
  <c r="H109" i="1"/>
  <c r="G109" i="1"/>
  <c r="F109" i="1"/>
  <c r="E109" i="1"/>
  <c r="H83" i="1"/>
  <c r="G83" i="1"/>
  <c r="F83" i="1"/>
  <c r="E83" i="1"/>
  <c r="H123" i="1"/>
  <c r="G123" i="1"/>
  <c r="F123" i="1"/>
  <c r="E123" i="1"/>
  <c r="B21" i="1"/>
  <c r="E60" i="1"/>
  <c r="F60" i="1"/>
  <c r="G60" i="1"/>
  <c r="H60" i="1"/>
  <c r="E62" i="1"/>
  <c r="F62" i="1"/>
  <c r="G62" i="1"/>
  <c r="H62" i="1"/>
  <c r="E68" i="1"/>
  <c r="F68" i="1"/>
  <c r="G68" i="1"/>
  <c r="H68" i="1"/>
  <c r="E73" i="1"/>
  <c r="F73" i="1"/>
  <c r="G73" i="1"/>
  <c r="H73" i="1"/>
  <c r="E85" i="1"/>
  <c r="F85" i="1"/>
  <c r="G85" i="1"/>
  <c r="H85" i="1"/>
  <c r="AH85" i="1"/>
  <c r="E90" i="1"/>
  <c r="F90" i="1"/>
  <c r="G90" i="1"/>
  <c r="H90" i="1"/>
  <c r="E91" i="1"/>
  <c r="F91" i="1"/>
  <c r="G91" i="1"/>
  <c r="H91" i="1"/>
  <c r="E93" i="1"/>
  <c r="F93" i="1"/>
  <c r="G93" i="1"/>
  <c r="H93" i="1"/>
  <c r="AH93" i="1"/>
  <c r="E95" i="1"/>
  <c r="F95" i="1"/>
  <c r="G95" i="1"/>
  <c r="H95" i="1"/>
  <c r="E99" i="1"/>
  <c r="F99" i="1"/>
  <c r="G99" i="1"/>
  <c r="H99" i="1"/>
  <c r="E100" i="1"/>
  <c r="F100" i="1"/>
  <c r="G100" i="1"/>
  <c r="H100" i="1"/>
  <c r="E102" i="1"/>
  <c r="F102" i="1"/>
  <c r="G102" i="1"/>
  <c r="H102" i="1"/>
  <c r="E107" i="1"/>
  <c r="F107" i="1"/>
  <c r="G107" i="1"/>
  <c r="H107" i="1"/>
  <c r="E108" i="1"/>
  <c r="F108" i="1"/>
  <c r="G108" i="1"/>
  <c r="H108" i="1"/>
  <c r="E110" i="1"/>
  <c r="F110" i="1"/>
  <c r="G110" i="1"/>
  <c r="H110" i="1"/>
  <c r="E111" i="1"/>
  <c r="F111" i="1"/>
  <c r="G111" i="1"/>
  <c r="H111" i="1"/>
  <c r="E112" i="1"/>
  <c r="F112" i="1"/>
  <c r="G112" i="1"/>
  <c r="H112" i="1"/>
  <c r="G8" i="1" l="1"/>
  <c r="G6" i="1"/>
  <c r="F9" i="1"/>
  <c r="H9" i="1"/>
  <c r="G13" i="1"/>
  <c r="H6" i="1"/>
  <c r="H7" i="1"/>
  <c r="H8" i="1" s="1"/>
  <c r="F10" i="1"/>
  <c r="H10" i="1"/>
  <c r="F12" i="1"/>
  <c r="H12" i="1"/>
  <c r="E6" i="1"/>
  <c r="E7" i="1"/>
  <c r="E8" i="1" s="1"/>
  <c r="E9" i="1"/>
  <c r="G9" i="1"/>
  <c r="E12" i="1"/>
  <c r="F13" i="1"/>
  <c r="F6" i="1"/>
  <c r="F8" i="1" s="1"/>
  <c r="E10" i="1"/>
  <c r="G10" i="1"/>
</calcChain>
</file>

<file path=xl/sharedStrings.xml><?xml version="1.0" encoding="utf-8"?>
<sst xmlns="http://schemas.openxmlformats.org/spreadsheetml/2006/main" count="76" uniqueCount="45">
  <si>
    <t>N</t>
  </si>
  <si>
    <t>TECH.</t>
  </si>
  <si>
    <t>GREEN</t>
  </si>
  <si>
    <t>RED</t>
  </si>
  <si>
    <t>WHITE</t>
  </si>
  <si>
    <t>All</t>
  </si>
  <si>
    <t>Mean</t>
  </si>
  <si>
    <t>Std. Dev.</t>
  </si>
  <si>
    <t>Target</t>
  </si>
  <si>
    <t>SID</t>
  </si>
  <si>
    <t>DATE</t>
  </si>
  <si>
    <t>high</t>
  </si>
  <si>
    <t>low</t>
  </si>
  <si>
    <t>Green1</t>
  </si>
  <si>
    <t>Green2</t>
  </si>
  <si>
    <t>Green3</t>
  </si>
  <si>
    <t>Red1</t>
  </si>
  <si>
    <t>Red2</t>
  </si>
  <si>
    <t>Red3</t>
  </si>
  <si>
    <t>White1</t>
  </si>
  <si>
    <t>White2</t>
  </si>
  <si>
    <t>White3</t>
  </si>
  <si>
    <t>TECHNIQUE:</t>
  </si>
  <si>
    <t>1:   GC Headspace</t>
  </si>
  <si>
    <t xml:space="preserve">      GC Headspace with Internal Standard</t>
  </si>
  <si>
    <t>2:   GC Direct Injection of Whole Blood</t>
  </si>
  <si>
    <t xml:space="preserve">      GC Direct Injection of Whole Blood with Internal</t>
  </si>
  <si>
    <t xml:space="preserve">      Standard</t>
  </si>
  <si>
    <t>3:   GC Injection of Treated Portion (extract, distillate, etc.)</t>
  </si>
  <si>
    <t xml:space="preserve">      GC Injection of Treated Portion with Internal Standard</t>
  </si>
  <si>
    <t>4:   Dichromate Oxidation</t>
  </si>
  <si>
    <t>5:   Enzymatic</t>
  </si>
  <si>
    <t>6:   Unspecified</t>
  </si>
  <si>
    <t>CV, %</t>
  </si>
  <si>
    <t>n/a</t>
  </si>
  <si>
    <t>% diff white</t>
  </si>
  <si>
    <t>Yellow1</t>
  </si>
  <si>
    <t>Yellow2</t>
  </si>
  <si>
    <t>Yellow3</t>
  </si>
  <si>
    <t>`</t>
  </si>
  <si>
    <t>YELLOW</t>
  </si>
  <si>
    <t>NHTSA Blood Alcohol Proficiency Test No 70 June 2010</t>
  </si>
  <si>
    <t>PT70</t>
  </si>
  <si>
    <t>SDOCME</t>
  </si>
  <si>
    <t>1104NM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</si>
</sst>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000"/>
    <numFmt numFmtId="166" formatCode="mm/dd/yy"/>
    <numFmt numFmtId="167" formatCode="mm/dd/yy;@"/>
  </numFmts>
  <fonts count="13" x14ac:knownFonts="1">
    <font>
      <sz val="10"/>
      <name val="MS Sans Serif"/>
    </font>
    <font>
      <b/>
      <sz val="10"/>
      <name val="MS Sans Serif"/>
    </font>
    <font>
      <i/>
      <sz val="8"/>
      <name val="MS Sans Serif"/>
    </font>
    <font>
      <u/>
      <sz val="10"/>
      <name val="MS Sans Serif"/>
      <family val="2"/>
    </font>
    <font>
      <b/>
      <u/>
      <sz val="10"/>
      <name val="MS Sans Serif"/>
      <family val="2"/>
    </font>
    <font>
      <b/>
      <u/>
      <sz val="10"/>
      <name val="MS Sans Serif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</font>
    <font>
      <b/>
      <u/>
      <sz val="12"/>
      <name val="MS Sans Serif"/>
    </font>
    <font>
      <sz val="10"/>
      <color indexed="8"/>
      <name val="MS Sans Serif"/>
      <family val="2"/>
    </font>
    <font>
      <b/>
      <sz val="10"/>
      <name val="MS Sans Serif"/>
      <family val="2"/>
    </font>
    <font>
      <b/>
      <sz val="10"/>
      <color indexed="8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16" fontId="0" fillId="0" borderId="0" xfId="0" applyNumberFormat="1"/>
    <xf numFmtId="164" fontId="0" fillId="0" borderId="0" xfId="0" applyNumberFormat="1"/>
    <xf numFmtId="0" fontId="0" fillId="0" borderId="0" xfId="0" applyFill="1" applyBorder="1" applyAlignment="1"/>
    <xf numFmtId="0" fontId="0" fillId="0" borderId="0" xfId="0" applyFont="1" applyFill="1" applyBorder="1" applyAlignment="1"/>
    <xf numFmtId="164" fontId="0" fillId="0" borderId="0" xfId="0" applyNumberFormat="1" applyFont="1" applyFill="1" applyBorder="1" applyAlignment="1"/>
    <xf numFmtId="164" fontId="3" fillId="0" borderId="0" xfId="0" applyNumberFormat="1" applyFont="1"/>
    <xf numFmtId="165" fontId="0" fillId="0" borderId="0" xfId="0" applyNumberFormat="1"/>
    <xf numFmtId="165" fontId="0" fillId="0" borderId="0" xfId="0" applyNumberFormat="1" applyFont="1" applyFill="1" applyBorder="1" applyAlignme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6" fillId="0" borderId="0" xfId="0" applyFont="1"/>
    <xf numFmtId="0" fontId="6" fillId="0" borderId="0" xfId="0" applyFont="1" applyBorder="1"/>
    <xf numFmtId="0" fontId="2" fillId="0" borderId="0" xfId="0" applyFont="1" applyFill="1" applyBorder="1" applyAlignment="1">
      <alignment horizontal="right"/>
    </xf>
    <xf numFmtId="0" fontId="0" fillId="0" borderId="0" xfId="0" applyBorder="1"/>
    <xf numFmtId="164" fontId="1" fillId="0" borderId="0" xfId="0" applyNumberFormat="1" applyFont="1"/>
    <xf numFmtId="0" fontId="5" fillId="0" borderId="0" xfId="0" applyFont="1" applyAlignment="1">
      <alignment horizontal="center"/>
    </xf>
    <xf numFmtId="0" fontId="7" fillId="0" borderId="0" xfId="0" applyFont="1"/>
    <xf numFmtId="164" fontId="0" fillId="0" borderId="0" xfId="0" applyNumberFormat="1" applyFill="1" applyBorder="1" applyAlignment="1"/>
    <xf numFmtId="0" fontId="9" fillId="0" borderId="0" xfId="0" applyFont="1" applyAlignment="1">
      <alignment horizontal="left"/>
    </xf>
    <xf numFmtId="164" fontId="9" fillId="0" borderId="0" xfId="0" applyNumberFormat="1" applyFont="1" applyAlignment="1">
      <alignment horizontal="left"/>
    </xf>
    <xf numFmtId="16" fontId="9" fillId="0" borderId="0" xfId="0" applyNumberFormat="1" applyFont="1" applyAlignment="1">
      <alignment horizontal="left"/>
    </xf>
    <xf numFmtId="16" fontId="4" fillId="0" borderId="0" xfId="0" applyNumberFormat="1" applyFont="1"/>
    <xf numFmtId="16" fontId="4" fillId="0" borderId="0" xfId="0" applyNumberFormat="1" applyFont="1" applyAlignment="1">
      <alignment horizontal="center"/>
    </xf>
    <xf numFmtId="16" fontId="1" fillId="0" borderId="0" xfId="0" applyNumberFormat="1" applyFont="1" applyAlignment="1">
      <alignment horizontal="center"/>
    </xf>
    <xf numFmtId="16" fontId="6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10" fillId="0" borderId="0" xfId="0" applyFont="1" applyFill="1"/>
    <xf numFmtId="0" fontId="10" fillId="0" borderId="0" xfId="0" applyFont="1"/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16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11" fillId="0" borderId="1" xfId="0" applyFont="1" applyBorder="1"/>
    <xf numFmtId="0" fontId="11" fillId="2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4" fillId="0" borderId="0" xfId="0" applyFont="1"/>
    <xf numFmtId="166" fontId="10" fillId="0" borderId="0" xfId="0" applyNumberFormat="1" applyFont="1" applyAlignment="1">
      <alignment horizontal="center"/>
    </xf>
    <xf numFmtId="164" fontId="12" fillId="3" borderId="1" xfId="0" applyNumberFormat="1" applyFont="1" applyFill="1" applyBorder="1" applyAlignment="1">
      <alignment horizontal="center"/>
    </xf>
    <xf numFmtId="164" fontId="12" fillId="2" borderId="1" xfId="0" applyNumberFormat="1" applyFont="1" applyFill="1" applyBorder="1" applyAlignment="1">
      <alignment horizontal="center"/>
    </xf>
    <xf numFmtId="164" fontId="12" fillId="4" borderId="1" xfId="0" applyNumberFormat="1" applyFont="1" applyFill="1" applyBorder="1" applyAlignment="1">
      <alignment horizontal="center"/>
    </xf>
    <xf numFmtId="164" fontId="11" fillId="4" borderId="1" xfId="0" applyNumberFormat="1" applyFont="1" applyFill="1" applyBorder="1" applyAlignment="1">
      <alignment horizontal="center"/>
    </xf>
    <xf numFmtId="164" fontId="11" fillId="2" borderId="1" xfId="0" applyNumberFormat="1" applyFont="1" applyFill="1" applyBorder="1" applyAlignment="1">
      <alignment horizontal="center"/>
    </xf>
    <xf numFmtId="164" fontId="11" fillId="3" borderId="1" xfId="0" applyNumberFormat="1" applyFont="1" applyFill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164" fontId="12" fillId="3" borderId="2" xfId="0" applyNumberFormat="1" applyFont="1" applyFill="1" applyBorder="1" applyAlignment="1">
      <alignment horizontal="center"/>
    </xf>
    <xf numFmtId="0" fontId="11" fillId="4" borderId="0" xfId="0" applyFont="1" applyFill="1" applyBorder="1" applyAlignment="1">
      <alignment horizontal="center"/>
    </xf>
    <xf numFmtId="164" fontId="12" fillId="0" borderId="0" xfId="0" applyNumberFormat="1" applyFont="1" applyAlignment="1">
      <alignment horizontal="center"/>
    </xf>
    <xf numFmtId="0" fontId="11" fillId="0" borderId="1" xfId="0" applyFont="1" applyBorder="1" applyAlignment="1">
      <alignment horizontal="center"/>
    </xf>
    <xf numFmtId="166" fontId="6" fillId="0" borderId="0" xfId="0" applyNumberFormat="1" applyFont="1" applyAlignment="1">
      <alignment horizontal="center"/>
    </xf>
    <xf numFmtId="0" fontId="11" fillId="5" borderId="1" xfId="0" applyFont="1" applyFill="1" applyBorder="1" applyAlignment="1">
      <alignment horizontal="center"/>
    </xf>
    <xf numFmtId="164" fontId="11" fillId="5" borderId="1" xfId="0" applyNumberFormat="1" applyFont="1" applyFill="1" applyBorder="1" applyAlignment="1">
      <alignment horizontal="center"/>
    </xf>
    <xf numFmtId="164" fontId="12" fillId="5" borderId="1" xfId="0" applyNumberFormat="1" applyFont="1" applyFill="1" applyBorder="1" applyAlignment="1">
      <alignment horizontal="center"/>
    </xf>
    <xf numFmtId="167" fontId="6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24"/>
  <sheetViews>
    <sheetView tabSelected="1" zoomScaleNormal="100" workbookViewId="0"/>
  </sheetViews>
  <sheetFormatPr defaultRowHeight="12.75" x14ac:dyDescent="0.2"/>
  <cols>
    <col min="3" max="3" width="10.140625" bestFit="1" customWidth="1"/>
    <col min="4" max="4" width="9.42578125" style="1" customWidth="1"/>
    <col min="5" max="8" width="9.140625" style="2"/>
    <col min="10" max="10" width="11.85546875" customWidth="1"/>
    <col min="22" max="22" width="9.140625" style="9"/>
    <col min="24" max="24" width="14.7109375" customWidth="1"/>
    <col min="25" max="25" width="14.42578125" customWidth="1"/>
    <col min="28" max="28" width="13.85546875" customWidth="1"/>
    <col min="31" max="31" width="15" customWidth="1"/>
    <col min="34" max="34" width="15.42578125" customWidth="1"/>
  </cols>
  <sheetData>
    <row r="1" spans="1:19" ht="15.75" x14ac:dyDescent="0.25">
      <c r="A1" s="18"/>
      <c r="B1" s="20" t="s">
        <v>41</v>
      </c>
      <c r="C1" s="20"/>
      <c r="D1" s="22"/>
      <c r="E1" s="21"/>
      <c r="F1" s="21"/>
      <c r="G1" s="21"/>
      <c r="H1" s="20"/>
      <c r="I1" s="27"/>
      <c r="J1" s="18"/>
      <c r="K1" s="3"/>
      <c r="L1" s="14"/>
      <c r="M1" s="14"/>
      <c r="N1" s="14"/>
      <c r="O1" s="14"/>
      <c r="P1" s="14"/>
      <c r="Q1" s="14"/>
      <c r="R1" s="14"/>
      <c r="S1" s="15"/>
    </row>
    <row r="2" spans="1:19" x14ac:dyDescent="0.2">
      <c r="I2" s="13"/>
      <c r="K2" s="15"/>
      <c r="L2" s="4"/>
      <c r="M2" s="4"/>
      <c r="N2" s="4"/>
      <c r="O2" s="4"/>
      <c r="P2" s="4"/>
      <c r="Q2" s="4"/>
      <c r="R2" s="4"/>
      <c r="S2" s="15"/>
    </row>
    <row r="3" spans="1:19" x14ac:dyDescent="0.2">
      <c r="D3" s="25" t="s">
        <v>8</v>
      </c>
      <c r="E3" s="53">
        <v>0.10199999999999999</v>
      </c>
      <c r="F3" s="53">
        <v>7.3999999999999996E-2</v>
      </c>
      <c r="G3" s="53">
        <v>0.14299999999999999</v>
      </c>
      <c r="H3" s="53">
        <v>0.215</v>
      </c>
      <c r="I3" s="12"/>
      <c r="K3" s="3"/>
      <c r="L3" s="4"/>
      <c r="M3" s="4"/>
      <c r="N3" s="4"/>
      <c r="O3" s="4"/>
      <c r="P3" s="4"/>
      <c r="Q3" s="4"/>
      <c r="R3" s="4"/>
    </row>
    <row r="4" spans="1:19" x14ac:dyDescent="0.2">
      <c r="D4" s="25"/>
      <c r="E4" s="16"/>
      <c r="F4" s="16"/>
      <c r="G4" s="16"/>
      <c r="H4" s="16"/>
      <c r="I4" s="12"/>
      <c r="K4" s="3"/>
      <c r="L4" s="4"/>
      <c r="M4" s="4"/>
      <c r="N4" s="4"/>
      <c r="O4" s="4"/>
      <c r="P4" s="4"/>
      <c r="Q4" s="4"/>
      <c r="R4" s="4"/>
    </row>
    <row r="5" spans="1:19" x14ac:dyDescent="0.2">
      <c r="B5" s="10" t="s">
        <v>0</v>
      </c>
      <c r="C5" s="10" t="s">
        <v>1</v>
      </c>
      <c r="D5" s="23"/>
      <c r="E5" s="11" t="s">
        <v>40</v>
      </c>
      <c r="F5" s="11" t="s">
        <v>2</v>
      </c>
      <c r="G5" s="11" t="s">
        <v>3</v>
      </c>
      <c r="H5" s="11" t="s">
        <v>4</v>
      </c>
      <c r="I5" s="4"/>
      <c r="J5" s="4"/>
      <c r="K5" s="4"/>
      <c r="L5" s="4"/>
      <c r="M5" s="4"/>
      <c r="N5" s="4"/>
    </row>
    <row r="6" spans="1:19" x14ac:dyDescent="0.2">
      <c r="B6" s="9">
        <f>COUNT(C51:C123)</f>
        <v>73</v>
      </c>
      <c r="C6" s="9" t="s">
        <v>5</v>
      </c>
      <c r="D6" s="1" t="s">
        <v>6</v>
      </c>
      <c r="E6" s="30">
        <f>AVERAGE(E51:E123)</f>
        <v>0.10286689814814814</v>
      </c>
      <c r="F6" s="30">
        <f>AVERAGE(F51:F123)</f>
        <v>7.5861342592592571E-2</v>
      </c>
      <c r="G6" s="30">
        <f>AVERAGE(G51:G123)</f>
        <v>0.1421699074074074</v>
      </c>
      <c r="H6" s="30">
        <f>AVERAGE(H51:H123)</f>
        <v>0.21597754629629626</v>
      </c>
      <c r="I6" s="3"/>
      <c r="J6" s="19"/>
    </row>
    <row r="7" spans="1:19" x14ac:dyDescent="0.2">
      <c r="B7" s="9"/>
      <c r="C7" s="9"/>
      <c r="D7" s="1" t="s">
        <v>7</v>
      </c>
      <c r="E7" s="31">
        <f>STDEV(E51:E123)</f>
        <v>1.0048832838529561E-2</v>
      </c>
      <c r="F7" s="31">
        <f>STDEV(F51:F123)</f>
        <v>7.472857943269671E-3</v>
      </c>
      <c r="G7" s="31">
        <f>STDEV(G51:G123)</f>
        <v>1.3862926556058102E-2</v>
      </c>
      <c r="H7" s="31">
        <f>STDEV(H51:H123)</f>
        <v>1.4366994854731656E-2</v>
      </c>
      <c r="I7" s="5"/>
      <c r="J7" s="8"/>
    </row>
    <row r="8" spans="1:19" x14ac:dyDescent="0.2">
      <c r="B8" s="9"/>
      <c r="C8" s="9"/>
      <c r="D8" s="1" t="s">
        <v>33</v>
      </c>
      <c r="E8" s="30">
        <f>100*E7/E6</f>
        <v>9.7687720923180805</v>
      </c>
      <c r="F8" s="30">
        <f>100*F7/F6</f>
        <v>9.8506797901034684</v>
      </c>
      <c r="G8" s="30">
        <f>100*G7/G6</f>
        <v>9.7509570125356984</v>
      </c>
      <c r="H8" s="30">
        <f>100*H7/H6</f>
        <v>6.65207800584131</v>
      </c>
      <c r="I8" s="5"/>
      <c r="J8" s="8"/>
    </row>
    <row r="9" spans="1:19" x14ac:dyDescent="0.2">
      <c r="B9" s="9"/>
      <c r="D9" s="26" t="s">
        <v>12</v>
      </c>
      <c r="E9" s="50">
        <f>MIN(E51:E123)</f>
        <v>8.5999999999999993E-2</v>
      </c>
      <c r="F9" s="50">
        <f>MIN(F51:F123)</f>
        <v>0.06</v>
      </c>
      <c r="G9" s="50">
        <f>MIN(G51:G123)</f>
        <v>9.6000000000000016E-2</v>
      </c>
      <c r="H9" s="50">
        <f>MIN(H51:H123)</f>
        <v>0.14050000000000001</v>
      </c>
      <c r="I9" s="5"/>
      <c r="J9" s="8"/>
    </row>
    <row r="10" spans="1:19" x14ac:dyDescent="0.2">
      <c r="B10" s="9"/>
      <c r="D10" s="26" t="s">
        <v>11</v>
      </c>
      <c r="E10" s="50">
        <f>MAX(E51:E123)</f>
        <v>0.14399999999999999</v>
      </c>
      <c r="F10" s="50">
        <f>MAX(F51:F123)</f>
        <v>9.5666666666666678E-2</v>
      </c>
      <c r="G10" s="50">
        <f>MAX(G51:G123)</f>
        <v>0.21049999999999999</v>
      </c>
      <c r="H10" s="50">
        <f>MAX(H51:H123)</f>
        <v>0.27599999999999997</v>
      </c>
      <c r="I10" s="5"/>
      <c r="J10" s="8"/>
    </row>
    <row r="11" spans="1:19" x14ac:dyDescent="0.2">
      <c r="B11" s="9"/>
      <c r="C11" s="9"/>
      <c r="I11" s="4"/>
      <c r="J11" s="4"/>
      <c r="K11" s="4"/>
      <c r="L11" s="4"/>
      <c r="M11" s="4"/>
      <c r="N11" s="4"/>
    </row>
    <row r="12" spans="1:19" x14ac:dyDescent="0.2">
      <c r="B12" s="9">
        <f>COUNT(C51:C114)</f>
        <v>64</v>
      </c>
      <c r="C12" s="9">
        <v>1</v>
      </c>
      <c r="D12" s="1" t="s">
        <v>6</v>
      </c>
      <c r="E12" s="30">
        <f>AVERAGE(E51:E114)</f>
        <v>0.10262037037037038</v>
      </c>
      <c r="F12" s="30">
        <f>AVERAGE(F51:F114)</f>
        <v>7.5547883597883586E-2</v>
      </c>
      <c r="G12" s="30">
        <f>AVERAGE(G51:G114)</f>
        <v>0.14215449735449731</v>
      </c>
      <c r="H12" s="30">
        <f>AVERAGE(H51:H114)</f>
        <v>0.21615423280423277</v>
      </c>
      <c r="I12" s="2"/>
      <c r="J12" s="2"/>
      <c r="K12" s="2"/>
      <c r="L12" s="2"/>
      <c r="M12" s="4"/>
      <c r="N12" s="4"/>
    </row>
    <row r="13" spans="1:19" x14ac:dyDescent="0.2">
      <c r="B13" s="9"/>
      <c r="C13" s="9"/>
      <c r="D13" s="1" t="s">
        <v>7</v>
      </c>
      <c r="E13" s="31">
        <f>STDEV(E51:E114)</f>
        <v>8.92229218806956E-3</v>
      </c>
      <c r="F13" s="31">
        <f>STDEV(F51:F114)</f>
        <v>7.734085574777943E-3</v>
      </c>
      <c r="G13" s="31">
        <f>STDEV(G51:G114)</f>
        <v>1.4399597455030754E-2</v>
      </c>
      <c r="H13" s="31">
        <f>STDEV(H51:H114)</f>
        <v>1.5204146932496013E-2</v>
      </c>
      <c r="I13" s="7"/>
      <c r="J13" s="7"/>
      <c r="K13" s="7"/>
      <c r="L13" s="7"/>
      <c r="M13" s="4"/>
      <c r="N13" s="4"/>
    </row>
    <row r="14" spans="1:19" x14ac:dyDescent="0.2">
      <c r="B14" s="9"/>
      <c r="C14" s="9"/>
      <c r="I14" s="4"/>
      <c r="J14" s="4"/>
      <c r="K14" s="4"/>
      <c r="L14" s="4"/>
      <c r="M14" s="4"/>
      <c r="N14" s="4"/>
    </row>
    <row r="15" spans="1:19" x14ac:dyDescent="0.2">
      <c r="B15" s="9">
        <f>COUNT(C115:C120)</f>
        <v>6</v>
      </c>
      <c r="C15" s="9">
        <v>2</v>
      </c>
      <c r="D15" s="1" t="s">
        <v>6</v>
      </c>
      <c r="E15" s="30">
        <f>AVERAGE(E115:E120)</f>
        <v>0.10113888888888889</v>
      </c>
      <c r="F15" s="30">
        <f>AVERAGE(F115:F120)</f>
        <v>7.6916666666666675E-2</v>
      </c>
      <c r="G15" s="30">
        <f>AVERAGE(G115:G120)</f>
        <v>0.14424999999999999</v>
      </c>
      <c r="H15" s="30">
        <f>AVERAGE(H115:H120)</f>
        <v>0.21552777777777779</v>
      </c>
      <c r="I15" s="4"/>
      <c r="J15" s="4"/>
      <c r="K15" s="4"/>
      <c r="L15" s="4"/>
      <c r="M15" s="4"/>
      <c r="N15" s="4"/>
    </row>
    <row r="16" spans="1:19" x14ac:dyDescent="0.2">
      <c r="B16" s="9"/>
      <c r="C16" s="9"/>
      <c r="I16" s="4"/>
      <c r="J16" s="4"/>
      <c r="K16" s="4"/>
      <c r="L16" s="4"/>
      <c r="M16" s="4"/>
      <c r="N16" s="4"/>
    </row>
    <row r="17" spans="2:17" x14ac:dyDescent="0.2">
      <c r="B17" s="9">
        <f>COUNT(C121)</f>
        <v>1</v>
      </c>
      <c r="C17" s="9">
        <v>3</v>
      </c>
      <c r="D17" s="1" t="s">
        <v>6</v>
      </c>
      <c r="E17" s="30" t="s">
        <v>34</v>
      </c>
      <c r="F17" s="30" t="s">
        <v>34</v>
      </c>
      <c r="G17" s="30" t="s">
        <v>34</v>
      </c>
      <c r="H17" s="30" t="s">
        <v>34</v>
      </c>
      <c r="I17" s="30"/>
      <c r="J17" s="30"/>
      <c r="K17" s="30"/>
      <c r="L17" s="4"/>
      <c r="M17" s="4"/>
      <c r="N17" s="4"/>
    </row>
    <row r="18" spans="2:17" x14ac:dyDescent="0.2">
      <c r="B18" s="9"/>
      <c r="C18" s="9"/>
    </row>
    <row r="19" spans="2:17" x14ac:dyDescent="0.2">
      <c r="B19" s="9">
        <f>COUNT(C122:C122)</f>
        <v>1</v>
      </c>
      <c r="C19" s="9">
        <v>4</v>
      </c>
      <c r="D19" s="1" t="s">
        <v>6</v>
      </c>
      <c r="E19" s="30" t="s">
        <v>34</v>
      </c>
      <c r="F19" s="30" t="s">
        <v>34</v>
      </c>
      <c r="G19" s="30" t="s">
        <v>34</v>
      </c>
      <c r="H19" s="30" t="s">
        <v>34</v>
      </c>
    </row>
    <row r="20" spans="2:17" x14ac:dyDescent="0.2">
      <c r="B20" s="9"/>
      <c r="C20" s="9"/>
    </row>
    <row r="21" spans="2:17" x14ac:dyDescent="0.2">
      <c r="B21" s="9">
        <f>COUNT(C123:C123)</f>
        <v>1</v>
      </c>
      <c r="C21" s="9">
        <v>5</v>
      </c>
      <c r="D21" s="1" t="s">
        <v>6</v>
      </c>
      <c r="E21" s="30" t="s">
        <v>34</v>
      </c>
      <c r="F21" s="30" t="s">
        <v>34</v>
      </c>
      <c r="G21" s="30" t="s">
        <v>34</v>
      </c>
      <c r="H21" s="30" t="s">
        <v>34</v>
      </c>
    </row>
    <row r="22" spans="2:17" x14ac:dyDescent="0.2">
      <c r="B22" s="9"/>
      <c r="C22" s="9"/>
    </row>
    <row r="23" spans="2:17" x14ac:dyDescent="0.2">
      <c r="B23" s="9">
        <f>COUNT(#REF!)</f>
        <v>0</v>
      </c>
      <c r="C23" s="9">
        <v>6</v>
      </c>
      <c r="D23" s="1" t="s">
        <v>6</v>
      </c>
      <c r="E23" s="30" t="s">
        <v>34</v>
      </c>
      <c r="F23" s="30" t="s">
        <v>34</v>
      </c>
      <c r="G23" s="30" t="s">
        <v>34</v>
      </c>
      <c r="H23" s="30" t="s">
        <v>34</v>
      </c>
    </row>
    <row r="24" spans="2:17" x14ac:dyDescent="0.2">
      <c r="B24" s="9"/>
      <c r="C24" s="9"/>
      <c r="E24" s="30"/>
      <c r="F24" s="30"/>
      <c r="G24" s="30"/>
      <c r="H24" s="30"/>
    </row>
    <row r="25" spans="2:17" x14ac:dyDescent="0.2">
      <c r="M25" s="2"/>
      <c r="N25" s="2"/>
      <c r="Q25" s="2"/>
    </row>
    <row r="26" spans="2:17" x14ac:dyDescent="0.2">
      <c r="D26" s="25" t="s">
        <v>8</v>
      </c>
      <c r="E26" s="53">
        <v>0.10199999999999999</v>
      </c>
      <c r="F26" s="53">
        <v>7.3999999999999996E-2</v>
      </c>
      <c r="G26" s="53">
        <v>0.14299999999999999</v>
      </c>
      <c r="H26" s="53">
        <v>0.215</v>
      </c>
      <c r="Q26" s="2"/>
    </row>
    <row r="27" spans="2:17" x14ac:dyDescent="0.2">
      <c r="Q27" s="2"/>
    </row>
    <row r="28" spans="2:17" x14ac:dyDescent="0.2">
      <c r="C28" s="42" t="s">
        <v>22</v>
      </c>
      <c r="D28"/>
      <c r="E28"/>
      <c r="F28"/>
      <c r="G28"/>
      <c r="H28"/>
      <c r="Q28" s="2"/>
    </row>
    <row r="29" spans="2:17" x14ac:dyDescent="0.2">
      <c r="D29"/>
      <c r="E29"/>
      <c r="F29"/>
      <c r="G29"/>
      <c r="H29"/>
      <c r="Q29" s="2"/>
    </row>
    <row r="30" spans="2:17" x14ac:dyDescent="0.2">
      <c r="D30"/>
      <c r="E30"/>
      <c r="F30"/>
      <c r="G30"/>
      <c r="H30"/>
      <c r="Q30" s="2"/>
    </row>
    <row r="31" spans="2:17" x14ac:dyDescent="0.2">
      <c r="C31" t="s">
        <v>23</v>
      </c>
      <c r="D31"/>
      <c r="E31"/>
      <c r="F31"/>
      <c r="G31"/>
      <c r="H31"/>
      <c r="Q31" s="2"/>
    </row>
    <row r="32" spans="2:17" x14ac:dyDescent="0.2">
      <c r="C32" t="s">
        <v>24</v>
      </c>
      <c r="D32"/>
      <c r="E32"/>
      <c r="F32"/>
      <c r="G32"/>
      <c r="H32"/>
      <c r="Q32" s="2"/>
    </row>
    <row r="33" spans="3:17" x14ac:dyDescent="0.2">
      <c r="D33"/>
      <c r="E33"/>
      <c r="F33"/>
      <c r="G33"/>
      <c r="H33"/>
      <c r="Q33" s="2"/>
    </row>
    <row r="34" spans="3:17" x14ac:dyDescent="0.2">
      <c r="C34" t="s">
        <v>25</v>
      </c>
      <c r="D34"/>
      <c r="E34"/>
      <c r="F34"/>
      <c r="G34"/>
      <c r="H34"/>
      <c r="Q34" s="2"/>
    </row>
    <row r="35" spans="3:17" x14ac:dyDescent="0.2">
      <c r="C35" t="s">
        <v>26</v>
      </c>
      <c r="D35"/>
      <c r="E35"/>
      <c r="F35"/>
      <c r="G35"/>
      <c r="H35"/>
      <c r="Q35" s="2"/>
    </row>
    <row r="36" spans="3:17" x14ac:dyDescent="0.2">
      <c r="C36" t="s">
        <v>27</v>
      </c>
      <c r="D36"/>
      <c r="E36"/>
      <c r="F36"/>
      <c r="G36"/>
      <c r="H36"/>
      <c r="Q36" s="2"/>
    </row>
    <row r="37" spans="3:17" x14ac:dyDescent="0.2">
      <c r="D37"/>
      <c r="E37"/>
      <c r="F37"/>
      <c r="G37"/>
      <c r="H37"/>
      <c r="Q37" s="2"/>
    </row>
    <row r="38" spans="3:17" x14ac:dyDescent="0.2">
      <c r="C38" t="s">
        <v>28</v>
      </c>
      <c r="D38"/>
      <c r="E38"/>
      <c r="F38"/>
      <c r="G38"/>
      <c r="H38"/>
      <c r="Q38" s="2"/>
    </row>
    <row r="39" spans="3:17" x14ac:dyDescent="0.2">
      <c r="C39" t="s">
        <v>29</v>
      </c>
      <c r="D39"/>
      <c r="E39"/>
      <c r="F39"/>
      <c r="G39"/>
      <c r="H39"/>
      <c r="Q39" s="2"/>
    </row>
    <row r="40" spans="3:17" x14ac:dyDescent="0.2">
      <c r="D40"/>
      <c r="E40"/>
      <c r="F40"/>
      <c r="G40"/>
      <c r="H40"/>
      <c r="Q40" s="2"/>
    </row>
    <row r="41" spans="3:17" x14ac:dyDescent="0.2">
      <c r="C41" t="s">
        <v>30</v>
      </c>
      <c r="D41"/>
      <c r="E41"/>
      <c r="F41"/>
      <c r="G41"/>
      <c r="H41"/>
      <c r="Q41" s="2"/>
    </row>
    <row r="42" spans="3:17" x14ac:dyDescent="0.2">
      <c r="D42"/>
      <c r="E42"/>
      <c r="F42"/>
      <c r="G42"/>
      <c r="H42"/>
      <c r="Q42" s="2"/>
    </row>
    <row r="43" spans="3:17" x14ac:dyDescent="0.2">
      <c r="C43" t="s">
        <v>31</v>
      </c>
      <c r="D43"/>
      <c r="E43"/>
      <c r="F43"/>
      <c r="G43"/>
      <c r="H43"/>
      <c r="Q43" s="2"/>
    </row>
    <row r="44" spans="3:17" x14ac:dyDescent="0.2">
      <c r="D44"/>
      <c r="E44"/>
      <c r="F44"/>
      <c r="G44"/>
      <c r="H44"/>
      <c r="Q44" s="2"/>
    </row>
    <row r="45" spans="3:17" x14ac:dyDescent="0.2">
      <c r="C45" t="s">
        <v>32</v>
      </c>
      <c r="D45"/>
      <c r="E45"/>
      <c r="F45"/>
      <c r="G45"/>
      <c r="H45"/>
      <c r="Q45" s="2"/>
    </row>
    <row r="46" spans="3:17" x14ac:dyDescent="0.2">
      <c r="Q46" s="2"/>
    </row>
    <row r="47" spans="3:17" x14ac:dyDescent="0.2">
      <c r="Q47" s="2"/>
    </row>
    <row r="48" spans="3:17" x14ac:dyDescent="0.2">
      <c r="E48" s="6"/>
      <c r="F48" s="6"/>
      <c r="G48" s="6"/>
      <c r="H48" s="6"/>
    </row>
    <row r="49" spans="2:34" ht="13.5" thickBot="1" x14ac:dyDescent="0.25">
      <c r="B49" s="17" t="s">
        <v>9</v>
      </c>
      <c r="C49" s="10" t="s">
        <v>1</v>
      </c>
      <c r="D49" s="24" t="s">
        <v>10</v>
      </c>
      <c r="E49" s="11" t="s">
        <v>40</v>
      </c>
      <c r="F49" s="11" t="s">
        <v>2</v>
      </c>
      <c r="G49" s="11" t="s">
        <v>3</v>
      </c>
      <c r="H49" s="11" t="s">
        <v>4</v>
      </c>
    </row>
    <row r="50" spans="2:34" s="12" customFormat="1" ht="13.5" thickBot="1" x14ac:dyDescent="0.25">
      <c r="B50" s="32"/>
      <c r="C50" s="32"/>
      <c r="D50" s="33"/>
      <c r="E50" s="34"/>
      <c r="F50" s="34"/>
      <c r="G50" s="34"/>
      <c r="H50" s="34"/>
      <c r="J50" s="37"/>
      <c r="K50" s="56" t="s">
        <v>36</v>
      </c>
      <c r="L50" s="56" t="s">
        <v>37</v>
      </c>
      <c r="M50" s="56" t="s">
        <v>38</v>
      </c>
      <c r="N50" s="38" t="s">
        <v>13</v>
      </c>
      <c r="O50" s="38" t="s">
        <v>14</v>
      </c>
      <c r="P50" s="38" t="s">
        <v>15</v>
      </c>
      <c r="Q50" s="39" t="s">
        <v>16</v>
      </c>
      <c r="R50" s="39" t="s">
        <v>17</v>
      </c>
      <c r="S50" s="39" t="s">
        <v>18</v>
      </c>
      <c r="T50" s="40" t="s">
        <v>19</v>
      </c>
      <c r="U50" s="40" t="s">
        <v>20</v>
      </c>
      <c r="V50" s="40" t="s">
        <v>21</v>
      </c>
      <c r="X50" s="52"/>
      <c r="Y50" s="52"/>
      <c r="AB50" s="52"/>
      <c r="AE50" s="52"/>
      <c r="AH50" s="52" t="s">
        <v>35</v>
      </c>
    </row>
    <row r="51" spans="2:34" s="12" customFormat="1" ht="13.5" thickBot="1" x14ac:dyDescent="0.25">
      <c r="B51" s="32">
        <v>87</v>
      </c>
      <c r="C51" s="32">
        <v>1</v>
      </c>
      <c r="D51" s="59">
        <v>40345</v>
      </c>
      <c r="E51" s="30">
        <f t="shared" ref="E51:E57" si="0">AVERAGE(K51:M51)</f>
        <v>9.633333333333334E-2</v>
      </c>
      <c r="F51" s="30">
        <f t="shared" ref="F51:F57" si="1">AVERAGE(N51:P51)</f>
        <v>6.5000000000000002E-2</v>
      </c>
      <c r="G51" s="30">
        <f t="shared" ref="G51:G57" si="2">AVERAGE(Q51:S51)</f>
        <v>0.13233333333333333</v>
      </c>
      <c r="H51" s="30">
        <f t="shared" ref="H51:H57" si="3">AVERAGE(T51:V51)</f>
        <v>0.21</v>
      </c>
      <c r="J51" s="54">
        <v>87</v>
      </c>
      <c r="K51" s="56">
        <v>9.7000000000000003E-2</v>
      </c>
      <c r="L51" s="56">
        <v>9.6000000000000002E-2</v>
      </c>
      <c r="M51" s="56">
        <v>9.6000000000000002E-2</v>
      </c>
      <c r="N51" s="38">
        <v>6.3E-2</v>
      </c>
      <c r="O51" s="38">
        <v>6.8000000000000005E-2</v>
      </c>
      <c r="P51" s="38">
        <v>6.4000000000000001E-2</v>
      </c>
      <c r="Q51" s="39">
        <v>0.13400000000000001</v>
      </c>
      <c r="R51" s="39">
        <v>0.13200000000000001</v>
      </c>
      <c r="S51" s="39">
        <v>0.13100000000000001</v>
      </c>
      <c r="T51" s="47">
        <v>0.21</v>
      </c>
      <c r="U51" s="47">
        <v>0.21</v>
      </c>
      <c r="V51" s="47">
        <v>0.21</v>
      </c>
      <c r="X51" s="52"/>
      <c r="Y51" s="52"/>
      <c r="AB51" s="52"/>
      <c r="AE51" s="52"/>
      <c r="AH51" s="52"/>
    </row>
    <row r="52" spans="2:34" s="12" customFormat="1" ht="13.5" thickBot="1" x14ac:dyDescent="0.25">
      <c r="B52" s="32">
        <v>133</v>
      </c>
      <c r="C52" s="32">
        <v>1</v>
      </c>
      <c r="D52" s="55">
        <v>40351</v>
      </c>
      <c r="E52" s="30">
        <f t="shared" si="0"/>
        <v>9.9000000000000005E-2</v>
      </c>
      <c r="F52" s="30">
        <f t="shared" si="1"/>
        <v>6.7500000000000004E-2</v>
      </c>
      <c r="G52" s="30">
        <f t="shared" si="2"/>
        <v>0.13300000000000001</v>
      </c>
      <c r="H52" s="30">
        <f t="shared" si="3"/>
        <v>0.215</v>
      </c>
      <c r="J52" s="54">
        <v>133</v>
      </c>
      <c r="K52" s="57">
        <v>9.9000000000000005E-2</v>
      </c>
      <c r="L52" s="57">
        <v>9.9000000000000005E-2</v>
      </c>
      <c r="M52" s="57"/>
      <c r="N52" s="48">
        <v>6.8000000000000005E-2</v>
      </c>
      <c r="O52" s="48">
        <v>6.7000000000000004E-2</v>
      </c>
      <c r="P52" s="48"/>
      <c r="Q52" s="49">
        <v>0.13300000000000001</v>
      </c>
      <c r="R52" s="49">
        <v>0.13300000000000001</v>
      </c>
      <c r="S52" s="49"/>
      <c r="T52" s="47">
        <v>0.215</v>
      </c>
      <c r="U52" s="47">
        <v>0.215</v>
      </c>
      <c r="V52" s="47"/>
      <c r="X52" s="52"/>
      <c r="Y52" s="52"/>
      <c r="AB52" s="52"/>
      <c r="AE52" s="52"/>
      <c r="AH52" s="52"/>
    </row>
    <row r="53" spans="2:34" s="12" customFormat="1" ht="13.5" thickBot="1" x14ac:dyDescent="0.25">
      <c r="B53" s="32">
        <v>1171</v>
      </c>
      <c r="C53" s="32">
        <v>1</v>
      </c>
      <c r="D53" s="55"/>
      <c r="E53" s="30">
        <f t="shared" si="0"/>
        <v>0.10400000000000001</v>
      </c>
      <c r="F53" s="30">
        <f t="shared" si="1"/>
        <v>7.9500000000000001E-2</v>
      </c>
      <c r="G53" s="30">
        <f t="shared" si="2"/>
        <v>0.151</v>
      </c>
      <c r="H53" s="30">
        <f t="shared" si="3"/>
        <v>0.22500000000000001</v>
      </c>
      <c r="J53" s="54">
        <v>1171</v>
      </c>
      <c r="K53" s="57">
        <v>0.107</v>
      </c>
      <c r="L53" s="57">
        <v>0.10100000000000001</v>
      </c>
      <c r="M53" s="57"/>
      <c r="N53" s="48">
        <v>7.9000000000000001E-2</v>
      </c>
      <c r="O53" s="48">
        <v>0.08</v>
      </c>
      <c r="P53" s="48"/>
      <c r="Q53" s="49">
        <v>0.15</v>
      </c>
      <c r="R53" s="49">
        <v>0.152</v>
      </c>
      <c r="S53" s="49"/>
      <c r="T53" s="47">
        <v>0.22700000000000001</v>
      </c>
      <c r="U53" s="47">
        <v>0.223</v>
      </c>
      <c r="V53" s="47"/>
      <c r="X53" s="52"/>
      <c r="Y53" s="52"/>
      <c r="AB53" s="52"/>
      <c r="AE53" s="52"/>
      <c r="AH53" s="52"/>
    </row>
    <row r="54" spans="2:34" s="12" customFormat="1" ht="13.5" thickBot="1" x14ac:dyDescent="0.25">
      <c r="B54" s="32">
        <v>3056</v>
      </c>
      <c r="C54" s="32">
        <v>1</v>
      </c>
      <c r="D54" s="55">
        <v>40358</v>
      </c>
      <c r="E54" s="30">
        <f t="shared" si="0"/>
        <v>9.5666666666666678E-2</v>
      </c>
      <c r="F54" s="30">
        <f t="shared" si="1"/>
        <v>7.2666666666666671E-2</v>
      </c>
      <c r="G54" s="30">
        <f t="shared" si="2"/>
        <v>0.13933333333333334</v>
      </c>
      <c r="H54" s="30">
        <f t="shared" si="3"/>
        <v>0.20733333333333334</v>
      </c>
      <c r="J54" s="54">
        <v>3056</v>
      </c>
      <c r="K54" s="57">
        <v>0.10100000000000001</v>
      </c>
      <c r="L54" s="57">
        <v>9.2999999999999999E-2</v>
      </c>
      <c r="M54" s="57">
        <v>9.2999999999999999E-2</v>
      </c>
      <c r="N54" s="48">
        <v>7.8E-2</v>
      </c>
      <c r="O54" s="48">
        <v>7.0999999999999994E-2</v>
      </c>
      <c r="P54" s="48">
        <v>6.9000000000000006E-2</v>
      </c>
      <c r="Q54" s="49">
        <v>0.14199999999999999</v>
      </c>
      <c r="R54" s="49">
        <v>0.14000000000000001</v>
      </c>
      <c r="S54" s="49">
        <v>0.13600000000000001</v>
      </c>
      <c r="T54" s="47">
        <v>0.20899999999999999</v>
      </c>
      <c r="U54" s="47">
        <v>0.20899999999999999</v>
      </c>
      <c r="V54" s="47">
        <v>0.20399999999999999</v>
      </c>
      <c r="X54" s="52"/>
      <c r="Y54" s="52"/>
      <c r="AB54" s="52"/>
      <c r="AE54" s="52"/>
      <c r="AH54" s="52"/>
    </row>
    <row r="55" spans="2:34" s="12" customFormat="1" ht="13.5" thickBot="1" x14ac:dyDescent="0.25">
      <c r="B55" s="32">
        <v>3159</v>
      </c>
      <c r="C55" s="32">
        <v>1</v>
      </c>
      <c r="D55" s="55"/>
      <c r="E55" s="30">
        <f t="shared" si="0"/>
        <v>8.5999999999999993E-2</v>
      </c>
      <c r="F55" s="30">
        <f t="shared" si="1"/>
        <v>7.2999999999999995E-2</v>
      </c>
      <c r="G55" s="30">
        <f t="shared" si="2"/>
        <v>0.13600000000000001</v>
      </c>
      <c r="H55" s="30">
        <f t="shared" si="3"/>
        <v>0.218</v>
      </c>
      <c r="J55" s="54">
        <v>3159</v>
      </c>
      <c r="K55" s="57">
        <v>9.9000000000000005E-2</v>
      </c>
      <c r="L55" s="57">
        <v>7.2999999999999995E-2</v>
      </c>
      <c r="M55" s="57"/>
      <c r="N55" s="48">
        <v>7.2999999999999995E-2</v>
      </c>
      <c r="O55" s="48"/>
      <c r="P55" s="48"/>
      <c r="Q55" s="49">
        <v>0.13600000000000001</v>
      </c>
      <c r="R55" s="49"/>
      <c r="S55" s="49"/>
      <c r="T55" s="47">
        <v>0.218</v>
      </c>
      <c r="U55" s="47"/>
      <c r="V55" s="47"/>
      <c r="X55" s="52"/>
      <c r="Y55" s="52"/>
      <c r="AB55" s="52"/>
      <c r="AE55" s="52"/>
      <c r="AH55" s="52"/>
    </row>
    <row r="56" spans="2:34" s="12" customFormat="1" ht="13.5" thickBot="1" x14ac:dyDescent="0.25">
      <c r="B56" s="32">
        <v>3256</v>
      </c>
      <c r="C56" s="32">
        <v>1</v>
      </c>
      <c r="D56" s="55">
        <v>40359</v>
      </c>
      <c r="E56" s="30">
        <f t="shared" si="0"/>
        <v>0.11600000000000001</v>
      </c>
      <c r="F56" s="30">
        <f t="shared" si="1"/>
        <v>8.3000000000000004E-2</v>
      </c>
      <c r="G56" s="30">
        <f t="shared" si="2"/>
        <v>0.156</v>
      </c>
      <c r="H56" s="30">
        <f t="shared" si="3"/>
        <v>0.23399999999999999</v>
      </c>
      <c r="J56" s="54">
        <v>3256</v>
      </c>
      <c r="K56" s="57">
        <v>0.11700000000000001</v>
      </c>
      <c r="L56" s="57">
        <v>0.115</v>
      </c>
      <c r="M56" s="57">
        <v>0.11600000000000001</v>
      </c>
      <c r="N56" s="48">
        <v>8.4000000000000005E-2</v>
      </c>
      <c r="O56" s="48">
        <v>8.2000000000000003E-2</v>
      </c>
      <c r="P56" s="48">
        <v>8.3000000000000004E-2</v>
      </c>
      <c r="Q56" s="49">
        <v>0.157</v>
      </c>
      <c r="R56" s="49">
        <v>0.155</v>
      </c>
      <c r="S56" s="49">
        <v>0.156</v>
      </c>
      <c r="T56" s="47">
        <v>0.23599999999999999</v>
      </c>
      <c r="U56" s="47">
        <v>0.23200000000000001</v>
      </c>
      <c r="V56" s="47">
        <v>0.23400000000000001</v>
      </c>
      <c r="X56" s="52"/>
      <c r="Y56" s="52"/>
      <c r="AB56" s="52"/>
      <c r="AE56" s="52"/>
      <c r="AH56" s="52"/>
    </row>
    <row r="57" spans="2:34" s="12" customFormat="1" ht="13.5" thickBot="1" x14ac:dyDescent="0.25">
      <c r="B57" s="32">
        <v>100525</v>
      </c>
      <c r="C57" s="32">
        <v>1</v>
      </c>
      <c r="D57" s="55">
        <v>40345</v>
      </c>
      <c r="E57" s="30">
        <f t="shared" si="0"/>
        <v>0.1</v>
      </c>
      <c r="F57" s="30">
        <f t="shared" si="1"/>
        <v>7.0000000000000007E-2</v>
      </c>
      <c r="G57" s="30">
        <f t="shared" si="2"/>
        <v>0.14000000000000001</v>
      </c>
      <c r="H57" s="30">
        <f t="shared" si="3"/>
        <v>0.21</v>
      </c>
      <c r="J57" s="54">
        <v>100525</v>
      </c>
      <c r="K57" s="57">
        <v>0.1</v>
      </c>
      <c r="L57" s="57"/>
      <c r="M57" s="57"/>
      <c r="N57" s="48">
        <v>7.0000000000000007E-2</v>
      </c>
      <c r="O57" s="48"/>
      <c r="P57" s="48"/>
      <c r="Q57" s="49">
        <v>0.14000000000000001</v>
      </c>
      <c r="R57" s="49"/>
      <c r="S57" s="49"/>
      <c r="T57" s="47">
        <v>0.21</v>
      </c>
      <c r="U57" s="47"/>
      <c r="V57" s="47"/>
      <c r="X57" s="52"/>
      <c r="Y57" s="52"/>
      <c r="AB57" s="52"/>
      <c r="AE57" s="52"/>
      <c r="AH57" s="52"/>
    </row>
    <row r="58" spans="2:34" s="12" customFormat="1" ht="13.5" thickBot="1" x14ac:dyDescent="0.25">
      <c r="B58" s="32">
        <v>11850</v>
      </c>
      <c r="C58" s="32">
        <v>1</v>
      </c>
      <c r="D58" s="55">
        <v>40344</v>
      </c>
      <c r="E58" s="30"/>
      <c r="F58" s="30"/>
      <c r="G58" s="30"/>
      <c r="H58" s="30"/>
      <c r="J58" s="54">
        <v>11850</v>
      </c>
      <c r="K58" s="57">
        <v>0.1</v>
      </c>
      <c r="L58" s="57">
        <v>0.10100000000000001</v>
      </c>
      <c r="M58" s="57">
        <v>0.1</v>
      </c>
      <c r="N58" s="48">
        <v>8.3000000000000004E-2</v>
      </c>
      <c r="O58" s="48">
        <v>8.3000000000000004E-2</v>
      </c>
      <c r="P58" s="48">
        <v>8.3000000000000004E-2</v>
      </c>
      <c r="Q58" s="49">
        <v>0.14699999999999999</v>
      </c>
      <c r="R58" s="49">
        <v>0.14599999999999999</v>
      </c>
      <c r="S58" s="49">
        <v>0.14599999999999999</v>
      </c>
      <c r="T58" s="47">
        <v>0.217</v>
      </c>
      <c r="U58" s="47">
        <v>0.216</v>
      </c>
      <c r="V58" s="47">
        <v>0.216</v>
      </c>
      <c r="X58" s="52"/>
      <c r="Y58" s="52"/>
      <c r="AB58" s="52"/>
      <c r="AE58" s="52"/>
      <c r="AH58" s="52"/>
    </row>
    <row r="59" spans="2:34" s="12" customFormat="1" ht="13.5" thickBot="1" x14ac:dyDescent="0.25">
      <c r="B59" s="32">
        <v>12348</v>
      </c>
      <c r="C59" s="32">
        <v>1</v>
      </c>
      <c r="D59" s="55">
        <v>40352</v>
      </c>
      <c r="E59" s="30">
        <f t="shared" ref="E59:E73" si="4">AVERAGE(K59:M59)</f>
        <v>9.8500000000000004E-2</v>
      </c>
      <c r="F59" s="30">
        <f t="shared" ref="F59:F73" si="5">AVERAGE(N59:P59)</f>
        <v>7.0500000000000007E-2</v>
      </c>
      <c r="G59" s="30">
        <f t="shared" ref="G59:G73" si="6">AVERAGE(Q59:S59)</f>
        <v>0.14050000000000001</v>
      </c>
      <c r="H59" s="30">
        <f t="shared" ref="H59:H73" si="7">AVERAGE(T59:V59)</f>
        <v>0.2145</v>
      </c>
      <c r="J59" s="54">
        <v>12348</v>
      </c>
      <c r="K59" s="57">
        <v>9.8000000000000004E-2</v>
      </c>
      <c r="L59" s="57">
        <v>9.9000000000000005E-2</v>
      </c>
      <c r="M59" s="57"/>
      <c r="N59" s="48">
        <v>6.9000000000000006E-2</v>
      </c>
      <c r="O59" s="48">
        <v>7.1999999999999995E-2</v>
      </c>
      <c r="P59" s="48"/>
      <c r="Q59" s="49">
        <v>0.13800000000000001</v>
      </c>
      <c r="R59" s="49">
        <v>0.14299999999999999</v>
      </c>
      <c r="S59" s="49"/>
      <c r="T59" s="47">
        <v>0.21</v>
      </c>
      <c r="U59" s="47">
        <v>0.219</v>
      </c>
      <c r="V59" s="47"/>
      <c r="X59" s="52"/>
      <c r="Y59" s="52"/>
      <c r="AB59" s="52"/>
      <c r="AE59" s="52"/>
      <c r="AH59" s="52"/>
    </row>
    <row r="60" spans="2:34" s="29" customFormat="1" ht="13.5" thickBot="1" x14ac:dyDescent="0.25">
      <c r="B60" s="35">
        <v>12447</v>
      </c>
      <c r="C60" s="9">
        <v>1</v>
      </c>
      <c r="D60" s="43">
        <v>40351</v>
      </c>
      <c r="E60" s="30">
        <f t="shared" si="4"/>
        <v>0.1095</v>
      </c>
      <c r="F60" s="30">
        <f t="shared" si="5"/>
        <v>7.2499999999999995E-2</v>
      </c>
      <c r="G60" s="30">
        <f t="shared" si="6"/>
        <v>0.14233333333333334</v>
      </c>
      <c r="H60" s="30">
        <f t="shared" si="7"/>
        <v>0.222</v>
      </c>
      <c r="J60" s="41">
        <v>12447</v>
      </c>
      <c r="K60" s="58">
        <v>0.11</v>
      </c>
      <c r="L60" s="58">
        <v>0.109</v>
      </c>
      <c r="M60" s="58"/>
      <c r="N60" s="45">
        <v>7.3999999999999996E-2</v>
      </c>
      <c r="O60" s="45">
        <v>7.0999999999999994E-2</v>
      </c>
      <c r="P60" s="45"/>
      <c r="Q60" s="44">
        <v>0.14899999999999999</v>
      </c>
      <c r="R60" s="44">
        <v>0.14099999999999999</v>
      </c>
      <c r="S60" s="44">
        <v>0.13700000000000001</v>
      </c>
      <c r="T60" s="46">
        <v>0.22500000000000001</v>
      </c>
      <c r="U60" s="46">
        <v>0.219</v>
      </c>
      <c r="V60" s="46"/>
      <c r="X60" s="36"/>
      <c r="Y60" s="35"/>
      <c r="Z60" s="36"/>
      <c r="AA60" s="36"/>
      <c r="AB60" s="35"/>
      <c r="AE60" s="35"/>
      <c r="AH60" s="35"/>
    </row>
    <row r="61" spans="2:34" s="29" customFormat="1" ht="13.5" thickBot="1" x14ac:dyDescent="0.25">
      <c r="B61" s="35">
        <v>19341</v>
      </c>
      <c r="C61" s="9">
        <v>1</v>
      </c>
      <c r="D61" s="43">
        <v>40344</v>
      </c>
      <c r="E61" s="30">
        <f t="shared" si="4"/>
        <v>0.104</v>
      </c>
      <c r="F61" s="30">
        <f t="shared" si="5"/>
        <v>7.6666666666666661E-2</v>
      </c>
      <c r="G61" s="30">
        <f t="shared" si="6"/>
        <v>0.14966666666666664</v>
      </c>
      <c r="H61" s="30">
        <f t="shared" si="7"/>
        <v>0.22866666666666668</v>
      </c>
      <c r="J61" s="41">
        <v>19341</v>
      </c>
      <c r="K61" s="58">
        <v>0.10299999999999999</v>
      </c>
      <c r="L61" s="58">
        <v>0.104</v>
      </c>
      <c r="M61" s="58">
        <v>0.105</v>
      </c>
      <c r="N61" s="45">
        <v>7.6999999999999999E-2</v>
      </c>
      <c r="O61" s="45">
        <v>7.5999999999999998E-2</v>
      </c>
      <c r="P61" s="45">
        <v>7.6999999999999999E-2</v>
      </c>
      <c r="Q61" s="44">
        <v>0.14799999999999999</v>
      </c>
      <c r="R61" s="51">
        <v>0.15</v>
      </c>
      <c r="S61" s="44">
        <v>0.151</v>
      </c>
      <c r="T61" s="46">
        <v>0.22900000000000001</v>
      </c>
      <c r="U61" s="46">
        <v>0.23</v>
      </c>
      <c r="V61" s="46">
        <v>0.22700000000000001</v>
      </c>
      <c r="X61" s="36"/>
      <c r="Y61" s="35"/>
      <c r="Z61" s="36"/>
      <c r="AA61" s="36"/>
      <c r="AB61" s="35"/>
      <c r="AE61" s="35"/>
      <c r="AH61" s="35"/>
    </row>
    <row r="62" spans="2:34" s="29" customFormat="1" ht="13.5" thickBot="1" x14ac:dyDescent="0.25">
      <c r="B62" s="35">
        <v>60320</v>
      </c>
      <c r="C62" s="35">
        <v>1</v>
      </c>
      <c r="D62" s="43">
        <v>40346</v>
      </c>
      <c r="E62" s="30">
        <f t="shared" si="4"/>
        <v>9.7500000000000003E-2</v>
      </c>
      <c r="F62" s="30">
        <f t="shared" si="5"/>
        <v>0.09</v>
      </c>
      <c r="G62" s="30">
        <f t="shared" si="6"/>
        <v>0.14799999999999999</v>
      </c>
      <c r="H62" s="30">
        <f t="shared" si="7"/>
        <v>0.2185</v>
      </c>
      <c r="J62" s="41">
        <v>60320</v>
      </c>
      <c r="K62" s="58">
        <v>9.7000000000000003E-2</v>
      </c>
      <c r="L62" s="58">
        <v>9.8000000000000004E-2</v>
      </c>
      <c r="M62" s="58"/>
      <c r="N62" s="45">
        <v>9.0999999999999998E-2</v>
      </c>
      <c r="O62" s="45">
        <v>8.8999999999999996E-2</v>
      </c>
      <c r="P62" s="45"/>
      <c r="Q62" s="44">
        <v>0.14799999999999999</v>
      </c>
      <c r="R62" s="44">
        <v>0.14799999999999999</v>
      </c>
      <c r="S62" s="44"/>
      <c r="T62" s="46">
        <v>0.22</v>
      </c>
      <c r="U62" s="46">
        <v>0.217</v>
      </c>
      <c r="V62" s="46"/>
      <c r="X62" s="36"/>
      <c r="Y62" s="35"/>
      <c r="Z62" s="36"/>
      <c r="AA62" s="36"/>
      <c r="AB62" s="35"/>
      <c r="AE62" s="35"/>
      <c r="AH62" s="35"/>
    </row>
    <row r="63" spans="2:34" s="29" customFormat="1" ht="13.5" thickBot="1" x14ac:dyDescent="0.25">
      <c r="B63" s="35">
        <v>61710</v>
      </c>
      <c r="C63" s="35">
        <v>1</v>
      </c>
      <c r="D63" s="43">
        <v>40346</v>
      </c>
      <c r="E63" s="30">
        <f t="shared" si="4"/>
        <v>9.6500000000000002E-2</v>
      </c>
      <c r="F63" s="30">
        <f t="shared" si="5"/>
        <v>7.0000000000000007E-2</v>
      </c>
      <c r="G63" s="30">
        <f t="shared" si="6"/>
        <v>0.13850000000000001</v>
      </c>
      <c r="H63" s="30">
        <f t="shared" si="7"/>
        <v>0.20250000000000001</v>
      </c>
      <c r="J63" s="41">
        <v>61710</v>
      </c>
      <c r="K63" s="58">
        <v>9.8000000000000004E-2</v>
      </c>
      <c r="L63" s="58">
        <v>9.5000000000000001E-2</v>
      </c>
      <c r="M63" s="58"/>
      <c r="N63" s="45">
        <v>7.1999999999999995E-2</v>
      </c>
      <c r="O63" s="45">
        <v>6.8000000000000005E-2</v>
      </c>
      <c r="P63" s="45"/>
      <c r="Q63" s="44">
        <v>0.14299999999999999</v>
      </c>
      <c r="R63" s="44">
        <v>0.13400000000000001</v>
      </c>
      <c r="S63" s="44"/>
      <c r="T63" s="46">
        <v>0.20899999999999999</v>
      </c>
      <c r="U63" s="46">
        <v>0.19600000000000001</v>
      </c>
      <c r="V63" s="46"/>
      <c r="X63" s="36"/>
      <c r="Y63" s="35"/>
      <c r="Z63" s="36"/>
      <c r="AA63" s="36"/>
      <c r="AB63" s="35"/>
      <c r="AE63" s="35"/>
      <c r="AH63" s="35"/>
    </row>
    <row r="64" spans="2:34" s="29" customFormat="1" ht="13.5" thickBot="1" x14ac:dyDescent="0.25">
      <c r="B64" s="35">
        <v>62869</v>
      </c>
      <c r="C64" s="35">
        <v>1</v>
      </c>
      <c r="D64" s="43">
        <v>40352</v>
      </c>
      <c r="E64" s="30">
        <f t="shared" si="4"/>
        <v>9.8299999999999998E-2</v>
      </c>
      <c r="F64" s="30">
        <f t="shared" si="5"/>
        <v>7.5550000000000006E-2</v>
      </c>
      <c r="G64" s="30">
        <f t="shared" si="6"/>
        <v>0.14224999999999999</v>
      </c>
      <c r="H64" s="30">
        <f t="shared" si="7"/>
        <v>0.22289999999999999</v>
      </c>
      <c r="J64" s="41">
        <v>62869</v>
      </c>
      <c r="K64" s="58">
        <v>9.7799999999999998E-2</v>
      </c>
      <c r="L64" s="58">
        <v>9.8799999999999999E-2</v>
      </c>
      <c r="M64" s="58"/>
      <c r="N64" s="45">
        <v>7.5300000000000006E-2</v>
      </c>
      <c r="O64" s="45">
        <v>7.5800000000000006E-2</v>
      </c>
      <c r="P64" s="45"/>
      <c r="Q64" s="44">
        <v>0.14219999999999999</v>
      </c>
      <c r="R64" s="44">
        <v>0.14230000000000001</v>
      </c>
      <c r="S64" s="44"/>
      <c r="T64" s="46">
        <v>0.21959999999999999</v>
      </c>
      <c r="U64" s="46">
        <v>0.22620000000000001</v>
      </c>
      <c r="V64" s="46"/>
      <c r="X64" s="36"/>
      <c r="Y64" s="35"/>
      <c r="Z64" s="36"/>
      <c r="AA64" s="36"/>
      <c r="AB64" s="35"/>
      <c r="AE64" s="35"/>
      <c r="AH64" s="35"/>
    </row>
    <row r="65" spans="1:34" s="29" customFormat="1" ht="13.5" thickBot="1" x14ac:dyDescent="0.25">
      <c r="B65" s="35">
        <v>91980</v>
      </c>
      <c r="C65" s="35">
        <v>1</v>
      </c>
      <c r="D65" s="43">
        <v>40368</v>
      </c>
      <c r="E65" s="30">
        <f t="shared" si="4"/>
        <v>0.1055</v>
      </c>
      <c r="F65" s="30">
        <f t="shared" si="5"/>
        <v>6.25E-2</v>
      </c>
      <c r="G65" s="30">
        <f t="shared" si="6"/>
        <v>0.14499999999999999</v>
      </c>
      <c r="H65" s="30">
        <f t="shared" si="7"/>
        <v>0.21</v>
      </c>
      <c r="J65" s="41">
        <v>91980</v>
      </c>
      <c r="K65" s="58">
        <v>0.105</v>
      </c>
      <c r="L65" s="58">
        <v>0.106</v>
      </c>
      <c r="M65" s="58"/>
      <c r="N65" s="45">
        <v>6.0999999999999999E-2</v>
      </c>
      <c r="O65" s="45">
        <v>6.4000000000000001E-2</v>
      </c>
      <c r="P65" s="45"/>
      <c r="Q65" s="44">
        <v>0.14499999999999999</v>
      </c>
      <c r="R65" s="44">
        <v>0.14499999999999999</v>
      </c>
      <c r="S65" s="44"/>
      <c r="T65" s="46">
        <v>0.20899999999999999</v>
      </c>
      <c r="U65" s="46">
        <v>0.21099999999999999</v>
      </c>
      <c r="V65" s="46"/>
      <c r="X65" s="36"/>
      <c r="Y65" s="35"/>
      <c r="Z65" s="36"/>
      <c r="AA65" s="36"/>
      <c r="AB65" s="35"/>
      <c r="AE65" s="35"/>
      <c r="AH65" s="35"/>
    </row>
    <row r="66" spans="1:34" s="29" customFormat="1" ht="13.5" thickBot="1" x14ac:dyDescent="0.25">
      <c r="B66" s="35">
        <v>100525</v>
      </c>
      <c r="C66" s="35">
        <v>1</v>
      </c>
      <c r="D66" s="43">
        <v>40345</v>
      </c>
      <c r="E66" s="30">
        <f t="shared" si="4"/>
        <v>0.1</v>
      </c>
      <c r="F66" s="30">
        <f t="shared" si="5"/>
        <v>7.0000000000000007E-2</v>
      </c>
      <c r="G66" s="30">
        <f t="shared" si="6"/>
        <v>0.14000000000000001</v>
      </c>
      <c r="H66" s="30">
        <f t="shared" si="7"/>
        <v>0.21</v>
      </c>
      <c r="J66" s="41">
        <v>100525</v>
      </c>
      <c r="K66" s="58">
        <v>0.1</v>
      </c>
      <c r="L66" s="58"/>
      <c r="M66" s="58"/>
      <c r="N66" s="45">
        <v>7.0000000000000007E-2</v>
      </c>
      <c r="O66" s="45"/>
      <c r="P66" s="45"/>
      <c r="Q66" s="44">
        <v>0.14000000000000001</v>
      </c>
      <c r="R66" s="44"/>
      <c r="S66" s="44"/>
      <c r="T66" s="46">
        <v>0.21</v>
      </c>
      <c r="U66" s="46"/>
      <c r="V66" s="46"/>
      <c r="X66" s="36"/>
      <c r="Y66" s="35"/>
      <c r="Z66" s="36"/>
      <c r="AA66" s="36"/>
      <c r="AB66" s="35"/>
      <c r="AE66" s="35"/>
      <c r="AH66" s="35"/>
    </row>
    <row r="67" spans="1:34" s="29" customFormat="1" ht="13.5" thickBot="1" x14ac:dyDescent="0.25">
      <c r="B67" s="35">
        <v>101059</v>
      </c>
      <c r="C67" s="35">
        <v>1</v>
      </c>
      <c r="D67" s="43">
        <v>40389</v>
      </c>
      <c r="E67" s="30">
        <f t="shared" si="4"/>
        <v>9.6000000000000016E-2</v>
      </c>
      <c r="F67" s="30">
        <f t="shared" si="5"/>
        <v>7.4666666666666659E-2</v>
      </c>
      <c r="G67" s="30">
        <f t="shared" si="6"/>
        <v>0.12466666666666666</v>
      </c>
      <c r="H67" s="30">
        <f t="shared" si="7"/>
        <v>0.20466666666666666</v>
      </c>
      <c r="J67" s="41">
        <v>101059</v>
      </c>
      <c r="K67" s="58">
        <v>9.7000000000000003E-2</v>
      </c>
      <c r="L67" s="58">
        <v>9.7000000000000003E-2</v>
      </c>
      <c r="M67" s="58">
        <v>9.4E-2</v>
      </c>
      <c r="N67" s="45">
        <v>7.3999999999999996E-2</v>
      </c>
      <c r="O67" s="45">
        <v>7.4999999999999997E-2</v>
      </c>
      <c r="P67" s="45">
        <v>7.4999999999999997E-2</v>
      </c>
      <c r="Q67" s="44">
        <v>0.123</v>
      </c>
      <c r="R67" s="44">
        <v>0.126</v>
      </c>
      <c r="S67" s="44">
        <v>0.125</v>
      </c>
      <c r="T67" s="46">
        <v>0.20699999999999999</v>
      </c>
      <c r="U67" s="46">
        <v>0.20399999999999999</v>
      </c>
      <c r="V67" s="46">
        <v>0.20300000000000001</v>
      </c>
      <c r="X67" s="36"/>
      <c r="Y67" s="35"/>
      <c r="Z67" s="36"/>
      <c r="AA67" s="36"/>
      <c r="AB67" s="35"/>
      <c r="AE67" s="35"/>
      <c r="AH67" s="35"/>
    </row>
    <row r="68" spans="1:34" s="29" customFormat="1" ht="13.5" thickBot="1" x14ac:dyDescent="0.25">
      <c r="B68" s="35">
        <v>101642</v>
      </c>
      <c r="C68" s="35">
        <v>1</v>
      </c>
      <c r="D68" s="43">
        <v>40344</v>
      </c>
      <c r="E68" s="30">
        <f t="shared" si="4"/>
        <v>9.7000000000000003E-2</v>
      </c>
      <c r="F68" s="30">
        <f t="shared" si="5"/>
        <v>7.0500000000000007E-2</v>
      </c>
      <c r="G68" s="30">
        <f t="shared" si="6"/>
        <v>0.13750000000000001</v>
      </c>
      <c r="H68" s="30">
        <f t="shared" si="7"/>
        <v>0.20699999999999999</v>
      </c>
      <c r="J68" s="41">
        <v>101642</v>
      </c>
      <c r="K68" s="58">
        <v>9.7000000000000003E-2</v>
      </c>
      <c r="L68" s="58">
        <v>9.7000000000000003E-2</v>
      </c>
      <c r="M68" s="58"/>
      <c r="N68" s="45">
        <v>7.0999999999999994E-2</v>
      </c>
      <c r="O68" s="45">
        <v>7.0000000000000007E-2</v>
      </c>
      <c r="P68" s="45"/>
      <c r="Q68" s="44">
        <v>0.13500000000000001</v>
      </c>
      <c r="R68" s="44">
        <v>0.14000000000000001</v>
      </c>
      <c r="S68" s="44"/>
      <c r="T68" s="46">
        <v>0.20599999999999999</v>
      </c>
      <c r="U68" s="46">
        <v>0.20799999999999999</v>
      </c>
      <c r="V68" s="46"/>
      <c r="X68" s="36"/>
      <c r="Y68" s="35"/>
      <c r="Z68" s="36"/>
      <c r="AA68" s="36"/>
      <c r="AB68" s="35"/>
      <c r="AE68" s="35"/>
      <c r="AH68" s="35"/>
    </row>
    <row r="69" spans="1:34" s="29" customFormat="1" ht="13.5" thickBot="1" x14ac:dyDescent="0.25">
      <c r="B69" s="35">
        <v>101782</v>
      </c>
      <c r="C69" s="35">
        <v>1</v>
      </c>
      <c r="D69" s="43">
        <v>40346</v>
      </c>
      <c r="E69" s="30">
        <f t="shared" si="4"/>
        <v>9.5000000000000001E-2</v>
      </c>
      <c r="F69" s="30">
        <f t="shared" si="5"/>
        <v>7.2999999999999995E-2</v>
      </c>
      <c r="G69" s="30">
        <f t="shared" si="6"/>
        <v>0.14599999999999999</v>
      </c>
      <c r="H69" s="30">
        <f t="shared" si="7"/>
        <v>0.218</v>
      </c>
      <c r="J69" s="41">
        <v>101782</v>
      </c>
      <c r="K69" s="58">
        <v>9.5000000000000001E-2</v>
      </c>
      <c r="L69" s="58"/>
      <c r="M69" s="58"/>
      <c r="N69" s="45">
        <v>7.2999999999999995E-2</v>
      </c>
      <c r="O69" s="45"/>
      <c r="P69" s="45"/>
      <c r="Q69" s="44">
        <v>0.14599999999999999</v>
      </c>
      <c r="R69" s="44"/>
      <c r="S69" s="44"/>
      <c r="T69" s="46">
        <v>0.218</v>
      </c>
      <c r="U69" s="46"/>
      <c r="V69" s="46"/>
      <c r="X69" s="36"/>
      <c r="Y69" s="35"/>
      <c r="Z69" s="36"/>
      <c r="AA69" s="36"/>
      <c r="AB69" s="35"/>
      <c r="AE69" s="35"/>
      <c r="AH69" s="35"/>
    </row>
    <row r="70" spans="1:34" s="29" customFormat="1" ht="13.5" thickBot="1" x14ac:dyDescent="0.25">
      <c r="B70" s="35">
        <v>102297</v>
      </c>
      <c r="C70" s="35">
        <v>1</v>
      </c>
      <c r="D70" s="43"/>
      <c r="E70" s="30">
        <f t="shared" si="4"/>
        <v>0.10866666666666668</v>
      </c>
      <c r="F70" s="30">
        <f t="shared" si="5"/>
        <v>6.8000000000000005E-2</v>
      </c>
      <c r="G70" s="30">
        <f t="shared" si="6"/>
        <v>0.14200000000000002</v>
      </c>
      <c r="H70" s="30">
        <f t="shared" si="7"/>
        <v>0.21633333333333335</v>
      </c>
      <c r="J70" s="41">
        <v>102297</v>
      </c>
      <c r="K70" s="58">
        <v>0.11</v>
      </c>
      <c r="L70" s="58">
        <v>0.108</v>
      </c>
      <c r="M70" s="58">
        <v>0.108</v>
      </c>
      <c r="N70" s="45">
        <v>6.7000000000000004E-2</v>
      </c>
      <c r="O70" s="45">
        <v>6.9000000000000006E-2</v>
      </c>
      <c r="P70" s="45">
        <v>6.8000000000000005E-2</v>
      </c>
      <c r="Q70" s="44">
        <v>0.14399999999999999</v>
      </c>
      <c r="R70" s="44">
        <v>0.14000000000000001</v>
      </c>
      <c r="S70" s="44">
        <v>0.14199999999999999</v>
      </c>
      <c r="T70" s="46">
        <v>0.21299999999999999</v>
      </c>
      <c r="U70" s="46">
        <v>0.216</v>
      </c>
      <c r="V70" s="46">
        <v>0.22</v>
      </c>
      <c r="X70" s="36"/>
      <c r="Y70" s="35"/>
      <c r="Z70" s="36"/>
      <c r="AA70" s="36"/>
      <c r="AB70" s="35"/>
      <c r="AE70" s="35"/>
      <c r="AH70" s="35"/>
    </row>
    <row r="71" spans="1:34" s="29" customFormat="1" ht="13.5" thickBot="1" x14ac:dyDescent="0.25">
      <c r="B71" s="35">
        <v>102582</v>
      </c>
      <c r="C71" s="35">
        <v>1</v>
      </c>
      <c r="D71" s="43">
        <v>40347</v>
      </c>
      <c r="E71" s="30">
        <f t="shared" si="4"/>
        <v>0.11</v>
      </c>
      <c r="F71" s="30">
        <f t="shared" si="5"/>
        <v>7.0000000000000007E-2</v>
      </c>
      <c r="G71" s="30">
        <f t="shared" si="6"/>
        <v>0.13</v>
      </c>
      <c r="H71" s="30">
        <f t="shared" si="7"/>
        <v>0.21</v>
      </c>
      <c r="J71" s="41">
        <v>102582</v>
      </c>
      <c r="K71" s="58">
        <v>0.11</v>
      </c>
      <c r="L71" s="58"/>
      <c r="M71" s="58"/>
      <c r="N71" s="45">
        <v>7.0000000000000007E-2</v>
      </c>
      <c r="O71" s="45"/>
      <c r="P71" s="45"/>
      <c r="Q71" s="44">
        <v>0.13</v>
      </c>
      <c r="R71" s="44"/>
      <c r="S71" s="44"/>
      <c r="T71" s="46">
        <v>0.21</v>
      </c>
      <c r="U71" s="46"/>
      <c r="V71" s="46"/>
      <c r="X71" s="36"/>
      <c r="Y71" s="35"/>
      <c r="Z71" s="36"/>
      <c r="AA71" s="36"/>
      <c r="AB71" s="35"/>
      <c r="AE71" s="35"/>
      <c r="AH71" s="35"/>
    </row>
    <row r="72" spans="1:34" s="29" customFormat="1" ht="13.5" thickBot="1" x14ac:dyDescent="0.25">
      <c r="B72" s="35">
        <v>121956</v>
      </c>
      <c r="C72" s="35">
        <v>1</v>
      </c>
      <c r="D72" s="43">
        <v>40339</v>
      </c>
      <c r="E72" s="30">
        <f t="shared" si="4"/>
        <v>0.13700000000000001</v>
      </c>
      <c r="F72" s="30">
        <f t="shared" si="5"/>
        <v>7.1000000000000008E-2</v>
      </c>
      <c r="G72" s="30">
        <f t="shared" si="6"/>
        <v>9.6000000000000016E-2</v>
      </c>
      <c r="H72" s="30">
        <f t="shared" si="7"/>
        <v>0.216</v>
      </c>
      <c r="J72" s="41">
        <v>121956</v>
      </c>
      <c r="K72" s="58">
        <v>0.13700000000000001</v>
      </c>
      <c r="L72" s="58">
        <v>0.13700000000000001</v>
      </c>
      <c r="M72" s="58">
        <v>0.13700000000000001</v>
      </c>
      <c r="N72" s="45">
        <v>7.2999999999999995E-2</v>
      </c>
      <c r="O72" s="45">
        <v>6.9000000000000006E-2</v>
      </c>
      <c r="P72" s="45">
        <v>7.0999999999999994E-2</v>
      </c>
      <c r="Q72" s="44">
        <v>9.6000000000000002E-2</v>
      </c>
      <c r="R72" s="44">
        <v>9.6000000000000002E-2</v>
      </c>
      <c r="S72" s="44">
        <v>9.6000000000000002E-2</v>
      </c>
      <c r="T72" s="46">
        <v>0.216</v>
      </c>
      <c r="U72" s="46">
        <v>0.216</v>
      </c>
      <c r="V72" s="46">
        <v>0.216</v>
      </c>
      <c r="X72" s="36"/>
      <c r="Y72" s="35"/>
      <c r="Z72" s="36"/>
      <c r="AA72" s="36"/>
      <c r="AB72" s="35"/>
      <c r="AE72" s="35"/>
      <c r="AH72" s="35"/>
    </row>
    <row r="73" spans="1:34" s="29" customFormat="1" ht="13.5" thickBot="1" x14ac:dyDescent="0.25">
      <c r="A73"/>
      <c r="B73" s="35">
        <v>122853</v>
      </c>
      <c r="C73" s="9">
        <v>1</v>
      </c>
      <c r="D73" s="43">
        <v>40344</v>
      </c>
      <c r="E73" s="30">
        <f t="shared" si="4"/>
        <v>0.10295</v>
      </c>
      <c r="F73" s="30">
        <f t="shared" si="5"/>
        <v>7.0800000000000002E-2</v>
      </c>
      <c r="G73" s="30">
        <f t="shared" si="6"/>
        <v>0.13290000000000002</v>
      </c>
      <c r="H73" s="30">
        <f t="shared" si="7"/>
        <v>0.20565</v>
      </c>
      <c r="J73" s="41">
        <v>122853</v>
      </c>
      <c r="K73" s="58">
        <v>0.1031</v>
      </c>
      <c r="L73" s="58">
        <v>0.1028</v>
      </c>
      <c r="M73" s="58"/>
      <c r="N73" s="45">
        <v>7.0699999999999999E-2</v>
      </c>
      <c r="O73" s="45">
        <v>7.0900000000000005E-2</v>
      </c>
      <c r="P73" s="45"/>
      <c r="Q73" s="44">
        <v>0.1321</v>
      </c>
      <c r="R73" s="44">
        <v>0.13370000000000001</v>
      </c>
      <c r="S73" s="44"/>
      <c r="T73" s="46">
        <v>0.20430000000000001</v>
      </c>
      <c r="U73" s="46">
        <v>0.20699999999999999</v>
      </c>
      <c r="V73" s="46"/>
      <c r="X73" s="36"/>
      <c r="Y73" s="35"/>
      <c r="Z73" s="36"/>
      <c r="AA73" s="36"/>
      <c r="AB73" s="35"/>
      <c r="AE73" s="35"/>
      <c r="AH73" s="35"/>
    </row>
    <row r="74" spans="1:34" s="29" customFormat="1" ht="13.5" thickBot="1" x14ac:dyDescent="0.25">
      <c r="A74"/>
      <c r="B74" s="35">
        <v>130009</v>
      </c>
      <c r="C74" s="9">
        <v>1</v>
      </c>
      <c r="D74" s="43">
        <v>40354</v>
      </c>
      <c r="E74" s="30">
        <f t="shared" ref="E74:E79" si="8">AVERAGE(K74:M74)</f>
        <v>0.10633333333333334</v>
      </c>
      <c r="F74" s="30">
        <f t="shared" ref="F74:F79" si="9">AVERAGE(N74:P74)</f>
        <v>8.7666666666666671E-2</v>
      </c>
      <c r="G74" s="30">
        <f t="shared" ref="G74:G79" si="10">AVERAGE(Q74:S74)</f>
        <v>0.158</v>
      </c>
      <c r="H74" s="30">
        <f t="shared" ref="H74:H79" si="11">AVERAGE(T74:V74)</f>
        <v>0.23299999999999998</v>
      </c>
      <c r="J74" s="41">
        <v>130009</v>
      </c>
      <c r="K74" s="58">
        <v>0.109</v>
      </c>
      <c r="L74" s="58">
        <v>0.107</v>
      </c>
      <c r="M74" s="58">
        <v>0.10299999999999999</v>
      </c>
      <c r="N74" s="45">
        <v>0.09</v>
      </c>
      <c r="O74" s="45">
        <v>8.7999999999999995E-2</v>
      </c>
      <c r="P74" s="45">
        <v>8.5000000000000006E-2</v>
      </c>
      <c r="Q74" s="44">
        <v>0.16</v>
      </c>
      <c r="R74" s="44">
        <v>0.159</v>
      </c>
      <c r="S74" s="44">
        <v>0.155</v>
      </c>
      <c r="T74" s="46">
        <v>0.23599999999999999</v>
      </c>
      <c r="U74" s="46">
        <v>0.23300000000000001</v>
      </c>
      <c r="V74" s="46">
        <v>0.23</v>
      </c>
      <c r="X74" s="36"/>
      <c r="Y74" s="35"/>
      <c r="Z74" s="36"/>
      <c r="AA74" s="36"/>
      <c r="AB74" s="35"/>
      <c r="AE74" s="35"/>
      <c r="AH74" s="35"/>
    </row>
    <row r="75" spans="1:34" s="29" customFormat="1" ht="13.5" thickBot="1" x14ac:dyDescent="0.25">
      <c r="A75"/>
      <c r="B75" s="35">
        <v>146123</v>
      </c>
      <c r="C75" s="9">
        <v>1</v>
      </c>
      <c r="D75" s="43">
        <v>40359</v>
      </c>
      <c r="E75" s="30">
        <f t="shared" si="8"/>
        <v>0.10199999999999999</v>
      </c>
      <c r="F75" s="30">
        <f t="shared" si="9"/>
        <v>0.08</v>
      </c>
      <c r="G75" s="30">
        <f t="shared" si="10"/>
        <v>0.14599999999999999</v>
      </c>
      <c r="H75" s="30">
        <f t="shared" si="11"/>
        <v>0.223</v>
      </c>
      <c r="J75" s="41">
        <v>146123</v>
      </c>
      <c r="K75" s="58">
        <v>0.10199999999999999</v>
      </c>
      <c r="L75" s="58"/>
      <c r="M75" s="58"/>
      <c r="N75" s="45">
        <v>0.08</v>
      </c>
      <c r="O75" s="45"/>
      <c r="P75" s="45"/>
      <c r="Q75" s="44">
        <v>0.14599999999999999</v>
      </c>
      <c r="R75" s="44"/>
      <c r="S75" s="44"/>
      <c r="T75" s="46">
        <v>0.223</v>
      </c>
      <c r="U75" s="46"/>
      <c r="V75" s="46"/>
      <c r="X75" s="36"/>
      <c r="Y75" s="35"/>
      <c r="Z75" s="36"/>
      <c r="AA75" s="36"/>
      <c r="AB75" s="35"/>
      <c r="AE75" s="35"/>
      <c r="AH75" s="35"/>
    </row>
    <row r="76" spans="1:34" s="29" customFormat="1" ht="13.5" thickBot="1" x14ac:dyDescent="0.25">
      <c r="A76"/>
      <c r="B76" s="35">
        <v>148001</v>
      </c>
      <c r="C76" s="9">
        <v>1</v>
      </c>
      <c r="D76" s="43">
        <v>40357</v>
      </c>
      <c r="E76" s="30">
        <f t="shared" si="8"/>
        <v>9.6500000000000002E-2</v>
      </c>
      <c r="F76" s="30">
        <f t="shared" si="9"/>
        <v>7.0999999999999994E-2</v>
      </c>
      <c r="G76" s="30">
        <f t="shared" si="10"/>
        <v>0.14199999999999999</v>
      </c>
      <c r="H76" s="30">
        <f t="shared" si="11"/>
        <v>0.2155</v>
      </c>
      <c r="J76" s="41">
        <v>148001</v>
      </c>
      <c r="K76" s="58">
        <v>9.4E-2</v>
      </c>
      <c r="L76" s="58">
        <v>9.9000000000000005E-2</v>
      </c>
      <c r="M76" s="58"/>
      <c r="N76" s="45">
        <v>7.0999999999999994E-2</v>
      </c>
      <c r="O76" s="45">
        <v>7.0999999999999994E-2</v>
      </c>
      <c r="P76" s="45"/>
      <c r="Q76" s="44">
        <v>0.14199999999999999</v>
      </c>
      <c r="R76" s="44">
        <v>0.14199999999999999</v>
      </c>
      <c r="S76" s="44"/>
      <c r="T76" s="46">
        <v>0.216</v>
      </c>
      <c r="U76" s="46">
        <v>0.215</v>
      </c>
      <c r="V76" s="46"/>
      <c r="X76" s="36"/>
      <c r="Y76" s="35"/>
      <c r="Z76" s="36"/>
      <c r="AA76" s="36"/>
      <c r="AB76" s="35"/>
      <c r="AE76" s="35"/>
      <c r="AH76" s="35"/>
    </row>
    <row r="77" spans="1:34" s="29" customFormat="1" ht="13.5" thickBot="1" x14ac:dyDescent="0.25">
      <c r="A77"/>
      <c r="B77" s="35">
        <v>148823</v>
      </c>
      <c r="C77" s="9">
        <v>1</v>
      </c>
      <c r="D77" s="43">
        <v>40344</v>
      </c>
      <c r="E77" s="30">
        <f t="shared" si="8"/>
        <v>9.6000000000000016E-2</v>
      </c>
      <c r="F77" s="30">
        <f t="shared" si="9"/>
        <v>7.3999999999999996E-2</v>
      </c>
      <c r="G77" s="30">
        <f t="shared" si="10"/>
        <v>0.12933333333333333</v>
      </c>
      <c r="H77" s="30">
        <f t="shared" si="11"/>
        <v>0.20699999999999999</v>
      </c>
      <c r="J77" s="41">
        <v>148823</v>
      </c>
      <c r="K77" s="58">
        <v>0.10100000000000001</v>
      </c>
      <c r="L77" s="58">
        <v>9.4E-2</v>
      </c>
      <c r="M77" s="58">
        <v>9.2999999999999999E-2</v>
      </c>
      <c r="N77" s="45">
        <v>7.5999999999999998E-2</v>
      </c>
      <c r="O77" s="45">
        <v>7.2999999999999995E-2</v>
      </c>
      <c r="P77" s="45">
        <v>7.2999999999999995E-2</v>
      </c>
      <c r="Q77" s="44">
        <v>0.13200000000000001</v>
      </c>
      <c r="R77" s="44">
        <v>0.128</v>
      </c>
      <c r="S77" s="44">
        <v>0.128</v>
      </c>
      <c r="T77" s="46">
        <v>0.21099999999999999</v>
      </c>
      <c r="U77" s="46">
        <v>0.20499999999999999</v>
      </c>
      <c r="V77" s="46">
        <v>0.20499999999999999</v>
      </c>
      <c r="X77" s="36"/>
      <c r="Y77" s="35"/>
      <c r="Z77" s="36"/>
      <c r="AA77" s="36"/>
      <c r="AB77" s="35"/>
      <c r="AE77" s="35"/>
      <c r="AH77" s="35"/>
    </row>
    <row r="78" spans="1:34" s="29" customFormat="1" ht="13.5" thickBot="1" x14ac:dyDescent="0.25">
      <c r="A78"/>
      <c r="B78" s="35">
        <v>166410</v>
      </c>
      <c r="C78" s="9">
        <v>1</v>
      </c>
      <c r="D78" s="43">
        <v>40374</v>
      </c>
      <c r="E78" s="30">
        <f>AVERAGE(K78:M78)</f>
        <v>0.1095</v>
      </c>
      <c r="F78" s="30">
        <f>AVERAGE(N78:P78)</f>
        <v>0.08</v>
      </c>
      <c r="G78" s="30">
        <f>AVERAGE(Q78:S78)</f>
        <v>0.14399999999999999</v>
      </c>
      <c r="H78" s="30">
        <f>AVERAGE(T78:V78)</f>
        <v>0.22750000000000001</v>
      </c>
      <c r="J78" s="41">
        <v>166410</v>
      </c>
      <c r="K78" s="58">
        <v>0.111</v>
      </c>
      <c r="L78" s="58">
        <v>0.108</v>
      </c>
      <c r="M78" s="58"/>
      <c r="N78" s="45">
        <v>8.1000000000000003E-2</v>
      </c>
      <c r="O78" s="45">
        <v>7.9000000000000001E-2</v>
      </c>
      <c r="P78" s="45"/>
      <c r="Q78" s="44">
        <v>0.14399999999999999</v>
      </c>
      <c r="R78" s="44">
        <v>0.14399999999999999</v>
      </c>
      <c r="S78" s="44"/>
      <c r="T78" s="46">
        <v>0.22500000000000001</v>
      </c>
      <c r="U78" s="46">
        <v>0.23</v>
      </c>
      <c r="V78" s="46"/>
      <c r="X78" s="36"/>
      <c r="Y78" s="35"/>
      <c r="Z78" s="36"/>
      <c r="AA78" s="36"/>
      <c r="AB78" s="35"/>
      <c r="AE78" s="35"/>
      <c r="AH78" s="35"/>
    </row>
    <row r="79" spans="1:34" s="29" customFormat="1" ht="13.5" thickBot="1" x14ac:dyDescent="0.25">
      <c r="A79"/>
      <c r="B79" s="35">
        <v>197781</v>
      </c>
      <c r="C79" s="9">
        <v>1</v>
      </c>
      <c r="D79" s="43">
        <v>40343</v>
      </c>
      <c r="E79" s="30">
        <f t="shared" si="8"/>
        <v>9.0000000000000011E-2</v>
      </c>
      <c r="F79" s="30">
        <f t="shared" si="9"/>
        <v>7.0000000000000007E-2</v>
      </c>
      <c r="G79" s="30">
        <f t="shared" si="10"/>
        <v>0.13</v>
      </c>
      <c r="H79" s="30">
        <f t="shared" si="11"/>
        <v>0.20666666666666667</v>
      </c>
      <c r="J79" s="41">
        <v>197781</v>
      </c>
      <c r="K79" s="58">
        <v>0.09</v>
      </c>
      <c r="L79" s="58">
        <v>0.09</v>
      </c>
      <c r="M79" s="58">
        <v>0.09</v>
      </c>
      <c r="N79" s="45">
        <v>7.0000000000000007E-2</v>
      </c>
      <c r="O79" s="45">
        <v>7.0000000000000007E-2</v>
      </c>
      <c r="P79" s="45">
        <v>7.0000000000000007E-2</v>
      </c>
      <c r="Q79" s="44">
        <v>0.13</v>
      </c>
      <c r="R79" s="44">
        <v>0.13</v>
      </c>
      <c r="S79" s="44">
        <v>0.13</v>
      </c>
      <c r="T79" s="46">
        <v>0.2</v>
      </c>
      <c r="U79" s="46">
        <v>0.21</v>
      </c>
      <c r="V79" s="46">
        <v>0.21</v>
      </c>
      <c r="X79" s="36"/>
      <c r="Y79" s="35"/>
      <c r="Z79" s="36"/>
      <c r="AA79" s="36"/>
      <c r="AB79" s="35"/>
      <c r="AE79" s="35"/>
      <c r="AH79" s="35"/>
    </row>
    <row r="80" spans="1:34" s="29" customFormat="1" ht="13.5" thickBot="1" x14ac:dyDescent="0.25">
      <c r="B80" s="35">
        <v>264100</v>
      </c>
      <c r="C80" s="35">
        <v>1</v>
      </c>
      <c r="D80" s="43">
        <v>40344</v>
      </c>
      <c r="E80" s="30">
        <f t="shared" ref="E80:E89" si="12">AVERAGE(K80:M80)</f>
        <v>9.3000000000000013E-2</v>
      </c>
      <c r="F80" s="30">
        <f t="shared" ref="F80:F89" si="13">AVERAGE(N80:P80)</f>
        <v>8.1000000000000003E-2</v>
      </c>
      <c r="G80" s="30">
        <f t="shared" ref="G80:G89" si="14">AVERAGE(Q80:S80)</f>
        <v>0.13</v>
      </c>
      <c r="H80" s="30">
        <f t="shared" ref="H80:H89" si="15">AVERAGE(T80:V80)</f>
        <v>0.20200000000000004</v>
      </c>
      <c r="J80" s="41">
        <v>264100</v>
      </c>
      <c r="K80" s="58">
        <v>9.2999999999999999E-2</v>
      </c>
      <c r="L80" s="58">
        <v>9.2999999999999999E-2</v>
      </c>
      <c r="M80" s="58">
        <v>9.2999999999999999E-2</v>
      </c>
      <c r="N80" s="45">
        <v>8.2000000000000003E-2</v>
      </c>
      <c r="O80" s="45">
        <v>8.1000000000000003E-2</v>
      </c>
      <c r="P80" s="45">
        <v>0.08</v>
      </c>
      <c r="Q80" s="44">
        <v>0.13</v>
      </c>
      <c r="R80" s="44">
        <v>0.13100000000000001</v>
      </c>
      <c r="S80" s="44">
        <v>0.129</v>
      </c>
      <c r="T80" s="46">
        <v>0.20399999999999999</v>
      </c>
      <c r="U80" s="46">
        <v>0.20100000000000001</v>
      </c>
      <c r="V80" s="46">
        <v>0.20100000000000001</v>
      </c>
      <c r="X80" s="36"/>
      <c r="Y80" s="35"/>
      <c r="Z80" s="36"/>
      <c r="AA80" s="36"/>
      <c r="AB80" s="35"/>
      <c r="AE80" s="35"/>
      <c r="AH80" s="35"/>
    </row>
    <row r="81" spans="1:34" s="29" customFormat="1" ht="13.5" thickBot="1" x14ac:dyDescent="0.25">
      <c r="B81" s="35">
        <v>272094</v>
      </c>
      <c r="C81" s="35">
        <v>1</v>
      </c>
      <c r="D81" s="43">
        <v>40361</v>
      </c>
      <c r="E81" s="30">
        <f t="shared" si="12"/>
        <v>0.09</v>
      </c>
      <c r="F81" s="30">
        <f t="shared" si="13"/>
        <v>0.06</v>
      </c>
      <c r="G81" s="30">
        <f t="shared" si="14"/>
        <v>0.13</v>
      </c>
      <c r="H81" s="30">
        <f t="shared" si="15"/>
        <v>0.21</v>
      </c>
      <c r="J81" s="41">
        <v>272094</v>
      </c>
      <c r="K81" s="58">
        <v>0.09</v>
      </c>
      <c r="L81" s="58"/>
      <c r="M81" s="58"/>
      <c r="N81" s="45">
        <v>0.06</v>
      </c>
      <c r="O81" s="45"/>
      <c r="P81" s="45"/>
      <c r="Q81" s="44">
        <v>0.13</v>
      </c>
      <c r="R81" s="44"/>
      <c r="S81" s="44"/>
      <c r="T81" s="46">
        <v>0.21</v>
      </c>
      <c r="U81" s="46"/>
      <c r="V81" s="46"/>
      <c r="X81" s="36"/>
      <c r="Y81" s="35"/>
      <c r="Z81" s="36"/>
      <c r="AA81" s="36"/>
      <c r="AB81" s="35"/>
      <c r="AE81" s="35"/>
      <c r="AH81" s="35"/>
    </row>
    <row r="82" spans="1:34" s="29" customFormat="1" ht="13.5" thickBot="1" x14ac:dyDescent="0.25">
      <c r="B82" s="35">
        <v>274138</v>
      </c>
      <c r="C82" s="35">
        <v>1</v>
      </c>
      <c r="D82" s="43">
        <v>40352</v>
      </c>
      <c r="E82" s="30">
        <f t="shared" si="12"/>
        <v>0.1</v>
      </c>
      <c r="F82" s="30">
        <f t="shared" si="13"/>
        <v>7.0000000000000007E-2</v>
      </c>
      <c r="G82" s="30">
        <f t="shared" si="14"/>
        <v>0.13</v>
      </c>
      <c r="H82" s="30">
        <f t="shared" si="15"/>
        <v>0.22</v>
      </c>
      <c r="J82" s="41">
        <v>274138</v>
      </c>
      <c r="K82" s="58">
        <v>0.1</v>
      </c>
      <c r="L82" s="58"/>
      <c r="M82" s="58"/>
      <c r="N82" s="45">
        <v>7.0000000000000007E-2</v>
      </c>
      <c r="O82" s="45"/>
      <c r="P82" s="45"/>
      <c r="Q82" s="44">
        <v>0.13</v>
      </c>
      <c r="R82" s="44"/>
      <c r="S82" s="44"/>
      <c r="T82" s="46">
        <v>0.22</v>
      </c>
      <c r="U82" s="46"/>
      <c r="V82" s="46"/>
      <c r="X82" s="36"/>
      <c r="Y82" s="35"/>
      <c r="Z82" s="36"/>
      <c r="AA82" s="36"/>
      <c r="AB82" s="35"/>
      <c r="AE82" s="35"/>
      <c r="AH82" s="35"/>
    </row>
    <row r="83" spans="1:34" s="29" customFormat="1" ht="13.5" thickBot="1" x14ac:dyDescent="0.25">
      <c r="B83" s="35">
        <v>304320</v>
      </c>
      <c r="C83" s="35">
        <v>1</v>
      </c>
      <c r="D83" s="43">
        <v>40346</v>
      </c>
      <c r="E83" s="30">
        <f t="shared" si="12"/>
        <v>0.10000000000000002</v>
      </c>
      <c r="F83" s="30">
        <f t="shared" si="13"/>
        <v>8.1000000000000003E-2</v>
      </c>
      <c r="G83" s="30">
        <f t="shared" si="14"/>
        <v>0.14266666666666664</v>
      </c>
      <c r="H83" s="30">
        <f t="shared" si="15"/>
        <v>0.21933333333333335</v>
      </c>
      <c r="J83" s="41">
        <v>304320</v>
      </c>
      <c r="K83" s="58">
        <v>0.1</v>
      </c>
      <c r="L83" s="58">
        <v>0.1</v>
      </c>
      <c r="M83" s="58">
        <v>0.1</v>
      </c>
      <c r="N83" s="45">
        <v>8.1000000000000003E-2</v>
      </c>
      <c r="O83" s="45">
        <v>8.1000000000000003E-2</v>
      </c>
      <c r="P83" s="45">
        <v>8.1000000000000003E-2</v>
      </c>
      <c r="Q83" s="44">
        <v>0.14299999999999999</v>
      </c>
      <c r="R83" s="44">
        <v>0.14299999999999999</v>
      </c>
      <c r="S83" s="44">
        <v>0.14199999999999999</v>
      </c>
      <c r="T83" s="46">
        <v>0.221</v>
      </c>
      <c r="U83" s="46">
        <v>0.218</v>
      </c>
      <c r="V83" s="46">
        <v>0.219</v>
      </c>
      <c r="X83" s="36"/>
      <c r="Y83" s="35"/>
      <c r="Z83" s="36"/>
      <c r="AA83" s="36"/>
      <c r="AB83" s="35"/>
      <c r="AE83" s="35"/>
      <c r="AH83" s="35"/>
    </row>
    <row r="84" spans="1:34" s="29" customFormat="1" ht="13.5" thickBot="1" x14ac:dyDescent="0.25">
      <c r="B84" s="35">
        <v>306510</v>
      </c>
      <c r="C84" s="35">
        <v>1</v>
      </c>
      <c r="D84" s="43">
        <v>40346</v>
      </c>
      <c r="E84" s="30">
        <f t="shared" si="12"/>
        <v>0.1055</v>
      </c>
      <c r="F84" s="30">
        <f t="shared" si="13"/>
        <v>7.5499999999999998E-2</v>
      </c>
      <c r="G84" s="30">
        <f t="shared" si="14"/>
        <v>0.21049999999999999</v>
      </c>
      <c r="H84" s="30">
        <f t="shared" si="15"/>
        <v>0.14050000000000001</v>
      </c>
      <c r="J84" s="41">
        <v>306510</v>
      </c>
      <c r="K84" s="58">
        <v>0.104</v>
      </c>
      <c r="L84" s="58">
        <v>0.107</v>
      </c>
      <c r="M84" s="58"/>
      <c r="N84" s="45">
        <v>7.4999999999999997E-2</v>
      </c>
      <c r="O84" s="45">
        <v>7.5999999999999998E-2</v>
      </c>
      <c r="P84" s="45"/>
      <c r="Q84" s="44">
        <v>0.21</v>
      </c>
      <c r="R84" s="44">
        <v>0.21099999999999999</v>
      </c>
      <c r="S84" s="44"/>
      <c r="T84" s="46">
        <v>0.13900000000000001</v>
      </c>
      <c r="U84" s="46">
        <v>0.14199999999999999</v>
      </c>
      <c r="V84" s="46"/>
      <c r="X84" s="36"/>
      <c r="Y84" s="35"/>
      <c r="Z84" s="36"/>
      <c r="AA84" s="36"/>
      <c r="AB84" s="35"/>
      <c r="AE84" s="35"/>
      <c r="AH84" s="35"/>
    </row>
    <row r="85" spans="1:34" s="28" customFormat="1" ht="13.5" thickBot="1" x14ac:dyDescent="0.25">
      <c r="A85" s="29"/>
      <c r="B85" s="35">
        <v>333121</v>
      </c>
      <c r="C85" s="35">
        <v>1</v>
      </c>
      <c r="D85" s="43">
        <v>40344</v>
      </c>
      <c r="E85" s="30">
        <f t="shared" si="12"/>
        <v>0.1045</v>
      </c>
      <c r="F85" s="30">
        <f t="shared" si="13"/>
        <v>0.08</v>
      </c>
      <c r="G85" s="30">
        <f t="shared" si="14"/>
        <v>0.14249999999999999</v>
      </c>
      <c r="H85" s="30">
        <f t="shared" si="15"/>
        <v>0.218</v>
      </c>
      <c r="J85" s="41">
        <v>333121</v>
      </c>
      <c r="K85" s="58">
        <v>0.104</v>
      </c>
      <c r="L85" s="58">
        <v>0.105</v>
      </c>
      <c r="M85" s="58"/>
      <c r="N85" s="45">
        <v>0.08</v>
      </c>
      <c r="O85" s="45">
        <v>0.08</v>
      </c>
      <c r="P85" s="45"/>
      <c r="Q85" s="44">
        <v>0.14299999999999999</v>
      </c>
      <c r="R85" s="44">
        <v>0.14199999999999999</v>
      </c>
      <c r="S85" s="44"/>
      <c r="T85" s="46">
        <v>0.218</v>
      </c>
      <c r="U85" s="46">
        <v>0.218</v>
      </c>
      <c r="V85" s="46"/>
      <c r="X85" s="36"/>
      <c r="Y85" s="35"/>
      <c r="Z85" s="36"/>
      <c r="AA85" s="36"/>
      <c r="AB85" s="35"/>
      <c r="AE85" s="35"/>
      <c r="AH85" s="35">
        <f>ABS(AI85*100)</f>
        <v>0</v>
      </c>
    </row>
    <row r="86" spans="1:34" s="28" customFormat="1" ht="13.5" thickBot="1" x14ac:dyDescent="0.25">
      <c r="A86" s="29"/>
      <c r="B86" s="35">
        <v>377740</v>
      </c>
      <c r="C86" s="35">
        <v>1</v>
      </c>
      <c r="D86" s="43">
        <v>40340</v>
      </c>
      <c r="E86" s="30">
        <f t="shared" si="12"/>
        <v>0.10050000000000001</v>
      </c>
      <c r="F86" s="30">
        <f t="shared" si="13"/>
        <v>7.4499999999999997E-2</v>
      </c>
      <c r="G86" s="30">
        <f t="shared" si="14"/>
        <v>0.14349999999999999</v>
      </c>
      <c r="H86" s="30">
        <f t="shared" si="15"/>
        <v>0.215</v>
      </c>
      <c r="J86" s="41">
        <v>377740</v>
      </c>
      <c r="K86" s="58">
        <v>0.1</v>
      </c>
      <c r="L86" s="58">
        <v>0.10100000000000001</v>
      </c>
      <c r="M86" s="58"/>
      <c r="N86" s="45">
        <v>7.4999999999999997E-2</v>
      </c>
      <c r="O86" s="45">
        <v>7.3999999999999996E-2</v>
      </c>
      <c r="P86" s="45"/>
      <c r="Q86" s="44">
        <v>0.14299999999999999</v>
      </c>
      <c r="R86" s="51">
        <v>0.14399999999999999</v>
      </c>
      <c r="S86" s="44"/>
      <c r="T86" s="46">
        <v>0.215</v>
      </c>
      <c r="U86" s="46">
        <v>0.215</v>
      </c>
      <c r="V86" s="46"/>
      <c r="X86" s="36"/>
      <c r="Y86" s="35"/>
      <c r="Z86" s="36"/>
      <c r="AA86" s="36"/>
      <c r="AB86" s="35"/>
      <c r="AE86" s="35"/>
      <c r="AH86" s="35"/>
    </row>
    <row r="87" spans="1:34" s="28" customFormat="1" ht="13.5" thickBot="1" x14ac:dyDescent="0.25">
      <c r="A87" s="29"/>
      <c r="B87" s="35">
        <v>394167</v>
      </c>
      <c r="C87" s="35">
        <v>1</v>
      </c>
      <c r="D87" s="43">
        <v>40372</v>
      </c>
      <c r="E87" s="30">
        <f t="shared" si="12"/>
        <v>0.11</v>
      </c>
      <c r="F87" s="30">
        <f t="shared" si="13"/>
        <v>0.09</v>
      </c>
      <c r="G87" s="30">
        <f t="shared" si="14"/>
        <v>0.14000000000000001</v>
      </c>
      <c r="H87" s="30">
        <f t="shared" si="15"/>
        <v>0.23</v>
      </c>
      <c r="J87" s="41">
        <v>394167</v>
      </c>
      <c r="K87" s="58">
        <v>0.11</v>
      </c>
      <c r="L87" s="58"/>
      <c r="M87" s="58"/>
      <c r="N87" s="45">
        <v>0.09</v>
      </c>
      <c r="O87" s="45"/>
      <c r="P87" s="45"/>
      <c r="Q87" s="44">
        <v>0.14000000000000001</v>
      </c>
      <c r="R87" s="51"/>
      <c r="S87" s="44"/>
      <c r="T87" s="46">
        <v>0.23</v>
      </c>
      <c r="U87" s="46"/>
      <c r="V87" s="46"/>
      <c r="X87" s="36"/>
      <c r="Y87" s="35"/>
      <c r="Z87" s="36"/>
      <c r="AA87" s="36"/>
      <c r="AB87" s="35"/>
      <c r="AE87" s="35"/>
      <c r="AH87" s="35"/>
    </row>
    <row r="88" spans="1:34" s="28" customFormat="1" ht="13.5" thickBot="1" x14ac:dyDescent="0.25">
      <c r="A88" s="29"/>
      <c r="B88" s="35">
        <v>411035</v>
      </c>
      <c r="C88" s="35">
        <v>1</v>
      </c>
      <c r="D88" s="43">
        <v>40346</v>
      </c>
      <c r="E88" s="30">
        <f t="shared" si="12"/>
        <v>9.7666666666666679E-2</v>
      </c>
      <c r="F88" s="30">
        <f t="shared" si="13"/>
        <v>7.7666666666666662E-2</v>
      </c>
      <c r="G88" s="30">
        <f t="shared" si="14"/>
        <v>0.15166666666666664</v>
      </c>
      <c r="H88" s="30">
        <f t="shared" si="15"/>
        <v>0.22466666666666668</v>
      </c>
      <c r="J88" s="41">
        <v>411035</v>
      </c>
      <c r="K88" s="58">
        <v>0.1</v>
      </c>
      <c r="L88" s="58">
        <v>9.6000000000000002E-2</v>
      </c>
      <c r="M88" s="58">
        <v>9.7000000000000003E-2</v>
      </c>
      <c r="N88" s="45">
        <v>8.1000000000000003E-2</v>
      </c>
      <c r="O88" s="45">
        <v>7.5999999999999998E-2</v>
      </c>
      <c r="P88" s="45">
        <v>7.5999999999999998E-2</v>
      </c>
      <c r="Q88" s="44">
        <v>0.156</v>
      </c>
      <c r="R88" s="51">
        <v>0.15</v>
      </c>
      <c r="S88" s="44">
        <v>0.14899999999999999</v>
      </c>
      <c r="T88" s="46">
        <v>0.23</v>
      </c>
      <c r="U88" s="46">
        <v>0.221</v>
      </c>
      <c r="V88" s="46">
        <v>0.223</v>
      </c>
      <c r="X88" s="36"/>
      <c r="Y88" s="35"/>
      <c r="Z88" s="36"/>
      <c r="AA88" s="36"/>
      <c r="AB88" s="35"/>
      <c r="AE88" s="35"/>
      <c r="AH88" s="35"/>
    </row>
    <row r="89" spans="1:34" s="28" customFormat="1" ht="13.5" thickBot="1" x14ac:dyDescent="0.25">
      <c r="A89" s="29"/>
      <c r="B89" s="35">
        <v>461004</v>
      </c>
      <c r="C89" s="35">
        <v>1</v>
      </c>
      <c r="D89" s="43">
        <v>40346</v>
      </c>
      <c r="E89" s="30">
        <f t="shared" si="12"/>
        <v>0.109</v>
      </c>
      <c r="F89" s="30">
        <f t="shared" si="13"/>
        <v>9.0999999999999998E-2</v>
      </c>
      <c r="G89" s="30">
        <f t="shared" si="14"/>
        <v>0.15</v>
      </c>
      <c r="H89" s="30">
        <f t="shared" si="15"/>
        <v>0.20300000000000001</v>
      </c>
      <c r="J89" s="41">
        <v>461004</v>
      </c>
      <c r="K89" s="58">
        <v>0.109</v>
      </c>
      <c r="L89" s="58"/>
      <c r="M89" s="58"/>
      <c r="N89" s="45">
        <v>9.0999999999999998E-2</v>
      </c>
      <c r="O89" s="45"/>
      <c r="P89" s="45"/>
      <c r="Q89" s="44">
        <v>0.15</v>
      </c>
      <c r="R89" s="51"/>
      <c r="S89" s="44"/>
      <c r="T89" s="46">
        <v>0.20300000000000001</v>
      </c>
      <c r="U89" s="46"/>
      <c r="V89" s="46"/>
      <c r="X89" s="36"/>
      <c r="Y89" s="35"/>
      <c r="Z89" s="36"/>
      <c r="AA89" s="36"/>
      <c r="AB89" s="35"/>
      <c r="AE89" s="35"/>
      <c r="AH89" s="35"/>
    </row>
    <row r="90" spans="1:34" s="29" customFormat="1" ht="13.5" thickBot="1" x14ac:dyDescent="0.25">
      <c r="B90" s="35">
        <v>467762</v>
      </c>
      <c r="C90" s="35">
        <v>1</v>
      </c>
      <c r="D90" s="43">
        <v>40360</v>
      </c>
      <c r="E90" s="30">
        <f t="shared" ref="E90:E102" si="16">AVERAGE(K90:M90)</f>
        <v>0.10266666666666667</v>
      </c>
      <c r="F90" s="30">
        <f t="shared" ref="F90:F102" si="17">AVERAGE(N90:P90)</f>
        <v>8.8666666666666671E-2</v>
      </c>
      <c r="G90" s="30">
        <f t="shared" ref="G90:G102" si="18">AVERAGE(Q90:S90)</f>
        <v>0.13500000000000001</v>
      </c>
      <c r="H90" s="30">
        <f t="shared" ref="H90:H102" si="19">AVERAGE(T90:V90)</f>
        <v>0.219</v>
      </c>
      <c r="J90" s="41">
        <v>467762</v>
      </c>
      <c r="K90" s="58">
        <v>0.10199999999999999</v>
      </c>
      <c r="L90" s="58">
        <v>9.9000000000000005E-2</v>
      </c>
      <c r="M90" s="58">
        <v>0.107</v>
      </c>
      <c r="N90" s="45">
        <v>8.7999999999999995E-2</v>
      </c>
      <c r="O90" s="45">
        <v>8.5999999999999993E-2</v>
      </c>
      <c r="P90" s="45">
        <v>9.1999999999999998E-2</v>
      </c>
      <c r="Q90" s="44">
        <v>0.13300000000000001</v>
      </c>
      <c r="R90" s="44">
        <v>0.13500000000000001</v>
      </c>
      <c r="S90" s="44">
        <v>0.13700000000000001</v>
      </c>
      <c r="T90" s="46">
        <v>0.21199999999999999</v>
      </c>
      <c r="U90" s="46">
        <v>0.221</v>
      </c>
      <c r="V90" s="46">
        <v>0.224</v>
      </c>
      <c r="X90" s="36"/>
      <c r="Y90" s="35"/>
      <c r="Z90" s="36"/>
      <c r="AA90" s="36"/>
      <c r="AB90" s="35"/>
      <c r="AE90" s="35"/>
      <c r="AH90" s="35"/>
    </row>
    <row r="91" spans="1:34" s="29" customFormat="1" ht="13.5" thickBot="1" x14ac:dyDescent="0.25">
      <c r="B91" s="35">
        <v>501800</v>
      </c>
      <c r="C91" s="35">
        <v>1</v>
      </c>
      <c r="D91" s="43">
        <v>40350</v>
      </c>
      <c r="E91" s="30">
        <f t="shared" si="16"/>
        <v>9.9666666666666681E-2</v>
      </c>
      <c r="F91" s="30">
        <f t="shared" si="17"/>
        <v>9.5666666666666678E-2</v>
      </c>
      <c r="G91" s="30">
        <f t="shared" si="18"/>
        <v>0.15066666666666664</v>
      </c>
      <c r="H91" s="30">
        <f t="shared" si="19"/>
        <v>0.23766666666666666</v>
      </c>
      <c r="J91" s="41">
        <v>501800</v>
      </c>
      <c r="K91" s="58">
        <v>0.1</v>
      </c>
      <c r="L91" s="58">
        <v>0.10100000000000001</v>
      </c>
      <c r="M91" s="58">
        <v>9.8000000000000004E-2</v>
      </c>
      <c r="N91" s="45">
        <v>9.6000000000000002E-2</v>
      </c>
      <c r="O91" s="45">
        <v>9.6000000000000002E-2</v>
      </c>
      <c r="P91" s="45">
        <v>9.5000000000000001E-2</v>
      </c>
      <c r="Q91" s="44">
        <v>0.15</v>
      </c>
      <c r="R91" s="44">
        <v>0.154</v>
      </c>
      <c r="S91" s="44">
        <v>0.14799999999999999</v>
      </c>
      <c r="T91" s="46">
        <v>0.23499999999999999</v>
      </c>
      <c r="U91" s="46">
        <v>0.23499999999999999</v>
      </c>
      <c r="V91" s="46">
        <v>0.24299999999999999</v>
      </c>
      <c r="X91" s="36"/>
      <c r="Y91" s="35"/>
      <c r="Z91" s="36"/>
      <c r="AA91" s="36"/>
      <c r="AB91" s="35"/>
      <c r="AE91" s="35"/>
      <c r="AH91" s="35"/>
    </row>
    <row r="92" spans="1:34" s="29" customFormat="1" ht="13.5" thickBot="1" x14ac:dyDescent="0.25">
      <c r="B92" s="35">
        <v>529879</v>
      </c>
      <c r="C92" s="35">
        <v>1</v>
      </c>
      <c r="D92" s="43">
        <v>40358</v>
      </c>
      <c r="E92" s="30">
        <f>AVERAGE(K92:M92)</f>
        <v>0.11</v>
      </c>
      <c r="F92" s="30">
        <f>AVERAGE(N92:P92)</f>
        <v>8.4000000000000005E-2</v>
      </c>
      <c r="G92" s="30">
        <f>AVERAGE(Q92:S92)</f>
        <v>0.14933333333333332</v>
      </c>
      <c r="H92" s="30">
        <f>AVERAGE(T92:V92)</f>
        <v>0.21966666666666668</v>
      </c>
      <c r="J92" s="41">
        <v>529879</v>
      </c>
      <c r="K92" s="58">
        <v>0.112</v>
      </c>
      <c r="L92" s="58">
        <v>0.11</v>
      </c>
      <c r="M92" s="58">
        <v>0.108</v>
      </c>
      <c r="N92" s="45">
        <v>8.4000000000000005E-2</v>
      </c>
      <c r="O92" s="45">
        <v>8.5000000000000006E-2</v>
      </c>
      <c r="P92" s="45">
        <v>8.3000000000000004E-2</v>
      </c>
      <c r="Q92" s="44">
        <v>0.152</v>
      </c>
      <c r="R92" s="44">
        <v>0.14799999999999999</v>
      </c>
      <c r="S92" s="44">
        <v>0.14799999999999999</v>
      </c>
      <c r="T92" s="46">
        <v>0.221</v>
      </c>
      <c r="U92" s="46">
        <v>0.223</v>
      </c>
      <c r="V92" s="46">
        <v>0.215</v>
      </c>
      <c r="X92" s="36"/>
      <c r="Y92" s="35"/>
      <c r="Z92" s="36"/>
      <c r="AA92" s="36"/>
      <c r="AB92" s="35"/>
      <c r="AE92" s="35"/>
      <c r="AH92" s="35"/>
    </row>
    <row r="93" spans="1:34" s="29" customFormat="1" ht="13.5" thickBot="1" x14ac:dyDescent="0.25">
      <c r="B93" s="35">
        <v>575011</v>
      </c>
      <c r="C93" s="35">
        <v>1</v>
      </c>
      <c r="D93" s="43">
        <v>40340</v>
      </c>
      <c r="E93" s="30">
        <f t="shared" si="16"/>
        <v>0.10233333333333333</v>
      </c>
      <c r="F93" s="30">
        <f t="shared" si="17"/>
        <v>8.0666666666666664E-2</v>
      </c>
      <c r="G93" s="30">
        <f t="shared" si="18"/>
        <v>0.13433333333333333</v>
      </c>
      <c r="H93" s="30">
        <f t="shared" si="19"/>
        <v>0.20466666666666666</v>
      </c>
      <c r="J93" s="41">
        <v>575011</v>
      </c>
      <c r="K93" s="58">
        <v>0.10199999999999999</v>
      </c>
      <c r="L93" s="58">
        <v>0.10199999999999999</v>
      </c>
      <c r="M93" s="58">
        <v>0.10299999999999999</v>
      </c>
      <c r="N93" s="45">
        <v>0.08</v>
      </c>
      <c r="O93" s="45">
        <v>0.08</v>
      </c>
      <c r="P93" s="45">
        <v>8.2000000000000003E-2</v>
      </c>
      <c r="Q93" s="44">
        <v>0.13300000000000001</v>
      </c>
      <c r="R93" s="44">
        <v>0.13400000000000001</v>
      </c>
      <c r="S93" s="44">
        <v>0.13600000000000001</v>
      </c>
      <c r="T93" s="46">
        <v>0.20399999999999999</v>
      </c>
      <c r="U93" s="46">
        <v>0.20499999999999999</v>
      </c>
      <c r="V93" s="46">
        <v>0.20499999999999999</v>
      </c>
      <c r="X93" s="36"/>
      <c r="Y93" s="35"/>
      <c r="Z93" s="36"/>
      <c r="AA93" s="36"/>
      <c r="AB93" s="35"/>
      <c r="AE93" s="35"/>
      <c r="AH93" s="35">
        <f>ABS(AI93*100)</f>
        <v>0</v>
      </c>
    </row>
    <row r="94" spans="1:34" s="29" customFormat="1" ht="13.5" thickBot="1" x14ac:dyDescent="0.25">
      <c r="B94" s="35">
        <v>621621</v>
      </c>
      <c r="C94" s="35">
        <v>1</v>
      </c>
      <c r="D94" s="43">
        <v>40346</v>
      </c>
      <c r="E94" s="30">
        <f>AVERAGE(K94:M94)</f>
        <v>0.1075</v>
      </c>
      <c r="F94" s="30">
        <f>AVERAGE(N94:P94)</f>
        <v>6.8000000000000005E-2</v>
      </c>
      <c r="G94" s="30">
        <f>AVERAGE(Q94:S94)</f>
        <v>0.13200000000000001</v>
      </c>
      <c r="H94" s="30">
        <f>AVERAGE(T94:V94)</f>
        <v>0.20499999999999999</v>
      </c>
      <c r="J94" s="41">
        <v>621621</v>
      </c>
      <c r="K94" s="58">
        <v>0.107</v>
      </c>
      <c r="L94" s="58">
        <v>0.108</v>
      </c>
      <c r="M94" s="58"/>
      <c r="N94" s="45">
        <v>6.8000000000000005E-2</v>
      </c>
      <c r="O94" s="45">
        <v>6.8000000000000005E-2</v>
      </c>
      <c r="P94" s="45"/>
      <c r="Q94" s="44">
        <v>0.13200000000000001</v>
      </c>
      <c r="R94" s="44">
        <v>0.13200000000000001</v>
      </c>
      <c r="S94" s="44"/>
      <c r="T94" s="46">
        <v>0.20499999999999999</v>
      </c>
      <c r="U94" s="46">
        <v>0.20499999999999999</v>
      </c>
      <c r="V94" s="46"/>
      <c r="X94" s="36"/>
      <c r="Y94" s="35"/>
      <c r="Z94" s="36"/>
      <c r="AA94" s="36"/>
      <c r="AB94" s="35"/>
      <c r="AE94" s="35"/>
      <c r="AH94" s="35"/>
    </row>
    <row r="95" spans="1:34" s="29" customFormat="1" ht="13.5" thickBot="1" x14ac:dyDescent="0.25">
      <c r="B95" s="35">
        <v>669222</v>
      </c>
      <c r="C95" s="35">
        <v>1</v>
      </c>
      <c r="D95" s="43">
        <v>40346</v>
      </c>
      <c r="E95" s="30">
        <f t="shared" si="16"/>
        <v>0.10396666666666667</v>
      </c>
      <c r="F95" s="30">
        <f t="shared" si="17"/>
        <v>8.6533333333333337E-2</v>
      </c>
      <c r="G95" s="30">
        <f t="shared" si="18"/>
        <v>0.1469</v>
      </c>
      <c r="H95" s="30">
        <f t="shared" si="19"/>
        <v>0.22609999999999997</v>
      </c>
      <c r="J95" s="41">
        <v>669222</v>
      </c>
      <c r="K95" s="58">
        <v>0.1033</v>
      </c>
      <c r="L95" s="58">
        <v>0.1042</v>
      </c>
      <c r="M95" s="58">
        <v>0.10440000000000001</v>
      </c>
      <c r="N95" s="45">
        <v>8.6199999999999999E-2</v>
      </c>
      <c r="O95" s="45">
        <v>8.6800000000000002E-2</v>
      </c>
      <c r="P95" s="45">
        <v>8.6599999999999996E-2</v>
      </c>
      <c r="Q95" s="44">
        <v>0.14749999999999999</v>
      </c>
      <c r="R95" s="44">
        <v>0.14580000000000001</v>
      </c>
      <c r="S95" s="44">
        <v>0.1474</v>
      </c>
      <c r="T95" s="46">
        <v>0.2271</v>
      </c>
      <c r="U95" s="46">
        <v>0.2248</v>
      </c>
      <c r="V95" s="46">
        <v>0.22639999999999999</v>
      </c>
      <c r="X95" s="36"/>
      <c r="Y95" s="35"/>
      <c r="Z95" s="36"/>
      <c r="AA95" s="36"/>
      <c r="AB95" s="35"/>
      <c r="AE95" s="35"/>
      <c r="AH95" s="35"/>
    </row>
    <row r="96" spans="1:34" s="29" customFormat="1" ht="13.5" thickBot="1" x14ac:dyDescent="0.25">
      <c r="B96" s="35">
        <v>724727</v>
      </c>
      <c r="C96" s="35">
        <v>1</v>
      </c>
      <c r="D96" s="43">
        <v>40352</v>
      </c>
      <c r="E96" s="30">
        <f>AVERAGE(K96:M96)</f>
        <v>9.5000000000000001E-2</v>
      </c>
      <c r="F96" s="30">
        <f>AVERAGE(N96:P96)</f>
        <v>7.0500000000000007E-2</v>
      </c>
      <c r="G96" s="30">
        <f>AVERAGE(Q96:S96)</f>
        <v>0.128</v>
      </c>
      <c r="H96" s="30">
        <f>AVERAGE(T96:V96)</f>
        <v>0.21199999999999999</v>
      </c>
      <c r="J96" s="41">
        <v>724727</v>
      </c>
      <c r="K96" s="58">
        <v>9.7000000000000003E-2</v>
      </c>
      <c r="L96" s="58">
        <v>9.2999999999999999E-2</v>
      </c>
      <c r="M96" s="58"/>
      <c r="N96" s="45">
        <v>7.0000000000000007E-2</v>
      </c>
      <c r="O96" s="45">
        <v>7.0999999999999994E-2</v>
      </c>
      <c r="P96" s="45"/>
      <c r="Q96" s="44">
        <v>0.13300000000000001</v>
      </c>
      <c r="R96" s="44">
        <v>0.123</v>
      </c>
      <c r="S96" s="44"/>
      <c r="T96" s="46">
        <v>0.214</v>
      </c>
      <c r="U96" s="46">
        <v>0.21</v>
      </c>
      <c r="V96" s="46"/>
      <c r="X96" s="36"/>
      <c r="Y96" s="35"/>
      <c r="Z96" s="36"/>
      <c r="AA96" s="36"/>
      <c r="AB96" s="35"/>
      <c r="AE96" s="35"/>
      <c r="AH96" s="35"/>
    </row>
    <row r="97" spans="1:34" s="29" customFormat="1" ht="13.5" thickBot="1" x14ac:dyDescent="0.25">
      <c r="B97" s="35">
        <v>726259</v>
      </c>
      <c r="C97" s="35">
        <v>1</v>
      </c>
      <c r="D97" s="43">
        <v>40346</v>
      </c>
      <c r="E97" s="30">
        <f>AVERAGE(K97:M97)</f>
        <v>0.10885</v>
      </c>
      <c r="F97" s="30">
        <f>AVERAGE(N97:P97)</f>
        <v>7.4399999999999994E-2</v>
      </c>
      <c r="G97" s="30">
        <f>AVERAGE(Q97:S97)</f>
        <v>0.13455</v>
      </c>
      <c r="H97" s="30">
        <f>AVERAGE(T97:V97)</f>
        <v>0.20430000000000001</v>
      </c>
      <c r="J97" s="41">
        <v>726259</v>
      </c>
      <c r="K97" s="58">
        <v>0.1087</v>
      </c>
      <c r="L97" s="58">
        <v>0.109</v>
      </c>
      <c r="M97" s="58"/>
      <c r="N97" s="45">
        <v>7.4499999999999997E-2</v>
      </c>
      <c r="O97" s="45">
        <v>7.4300000000000005E-2</v>
      </c>
      <c r="P97" s="45"/>
      <c r="Q97" s="44">
        <v>0.1346</v>
      </c>
      <c r="R97" s="44">
        <v>0.13450000000000001</v>
      </c>
      <c r="S97" s="44"/>
      <c r="T97" s="46">
        <v>0.20380000000000001</v>
      </c>
      <c r="U97" s="46">
        <v>0.20480000000000001</v>
      </c>
      <c r="V97" s="46"/>
      <c r="X97" s="36"/>
      <c r="Y97" s="35"/>
      <c r="Z97" s="36"/>
      <c r="AA97" s="36"/>
      <c r="AB97" s="35"/>
      <c r="AE97" s="35"/>
      <c r="AH97" s="35"/>
    </row>
    <row r="98" spans="1:34" s="29" customFormat="1" ht="13.5" thickBot="1" x14ac:dyDescent="0.25">
      <c r="B98" s="35">
        <v>750957</v>
      </c>
      <c r="C98" s="35">
        <v>1</v>
      </c>
      <c r="D98" s="43">
        <v>40350</v>
      </c>
      <c r="E98" s="30">
        <f>AVERAGE(K98:M98)</f>
        <v>0.10433333333333333</v>
      </c>
      <c r="F98" s="30">
        <f>AVERAGE(N98:P98)</f>
        <v>8.1000000000000003E-2</v>
      </c>
      <c r="G98" s="30">
        <f>AVERAGE(Q98:S98)</f>
        <v>0.13933333333333334</v>
      </c>
      <c r="H98" s="30">
        <f>AVERAGE(T98:V98)</f>
        <v>0.21366666666666667</v>
      </c>
      <c r="J98" s="41">
        <v>750957</v>
      </c>
      <c r="K98" s="58">
        <v>0.104</v>
      </c>
      <c r="L98" s="58">
        <v>0.105</v>
      </c>
      <c r="M98" s="58">
        <v>0.104</v>
      </c>
      <c r="N98" s="45">
        <v>8.1000000000000003E-2</v>
      </c>
      <c r="O98" s="45">
        <v>8.1000000000000003E-2</v>
      </c>
      <c r="P98" s="45">
        <v>8.1000000000000003E-2</v>
      </c>
      <c r="Q98" s="44">
        <v>0.14000000000000001</v>
      </c>
      <c r="R98" s="44">
        <v>0.13900000000000001</v>
      </c>
      <c r="S98" s="44">
        <v>0.13900000000000001</v>
      </c>
      <c r="T98" s="46">
        <v>0.21299999999999999</v>
      </c>
      <c r="U98" s="46">
        <v>0.214</v>
      </c>
      <c r="V98" s="46">
        <v>0.214</v>
      </c>
      <c r="X98" s="36"/>
      <c r="Y98" s="35"/>
      <c r="Z98" s="36"/>
      <c r="AA98" s="36"/>
      <c r="AB98" s="35"/>
      <c r="AE98" s="35"/>
      <c r="AH98" s="35"/>
    </row>
    <row r="99" spans="1:34" ht="13.5" thickBot="1" x14ac:dyDescent="0.25">
      <c r="A99" s="29"/>
      <c r="B99" s="35">
        <v>752192</v>
      </c>
      <c r="C99" s="35">
        <v>1</v>
      </c>
      <c r="D99" s="43">
        <v>40345</v>
      </c>
      <c r="E99" s="30">
        <f t="shared" si="16"/>
        <v>9.6000000000000002E-2</v>
      </c>
      <c r="F99" s="30">
        <f t="shared" si="17"/>
        <v>6.9000000000000006E-2</v>
      </c>
      <c r="G99" s="30">
        <f t="shared" si="18"/>
        <v>0.13500000000000001</v>
      </c>
      <c r="H99" s="30">
        <f t="shared" si="19"/>
        <v>0.20499999999999999</v>
      </c>
      <c r="J99" s="41">
        <v>752192</v>
      </c>
      <c r="K99" s="57">
        <v>9.6000000000000002E-2</v>
      </c>
      <c r="L99" s="57"/>
      <c r="M99" s="57"/>
      <c r="N99" s="48">
        <v>6.9000000000000006E-2</v>
      </c>
      <c r="O99" s="48"/>
      <c r="P99" s="48"/>
      <c r="Q99" s="49">
        <v>0.13500000000000001</v>
      </c>
      <c r="R99" s="49"/>
      <c r="S99" s="49"/>
      <c r="T99" s="47">
        <v>0.20499999999999999</v>
      </c>
      <c r="U99" s="47"/>
      <c r="V99" s="47"/>
      <c r="X99" s="36"/>
      <c r="Y99" s="35"/>
      <c r="Z99" s="36"/>
      <c r="AA99" s="36"/>
      <c r="AB99" s="35"/>
      <c r="AE99" s="35"/>
      <c r="AH99" s="35"/>
    </row>
    <row r="100" spans="1:34" ht="13.5" thickBot="1" x14ac:dyDescent="0.25">
      <c r="A100" s="29"/>
      <c r="B100" s="35">
        <v>760420</v>
      </c>
      <c r="C100" s="35">
        <v>1</v>
      </c>
      <c r="D100" s="43">
        <v>40340</v>
      </c>
      <c r="E100" s="30">
        <f t="shared" si="16"/>
        <v>0.1045</v>
      </c>
      <c r="F100" s="30">
        <f t="shared" si="17"/>
        <v>7.4999999999999997E-2</v>
      </c>
      <c r="G100" s="30">
        <f t="shared" si="18"/>
        <v>0.13250000000000001</v>
      </c>
      <c r="H100" s="30">
        <f t="shared" si="19"/>
        <v>0.21049999999999999</v>
      </c>
      <c r="J100" s="41">
        <v>760420</v>
      </c>
      <c r="K100" s="57">
        <v>0.105</v>
      </c>
      <c r="L100" s="57">
        <v>0.104</v>
      </c>
      <c r="M100" s="57"/>
      <c r="N100" s="48">
        <v>7.5999999999999998E-2</v>
      </c>
      <c r="O100" s="48">
        <v>7.3999999999999996E-2</v>
      </c>
      <c r="P100" s="48"/>
      <c r="Q100" s="49">
        <v>0.13600000000000001</v>
      </c>
      <c r="R100" s="49">
        <v>0.129</v>
      </c>
      <c r="S100" s="49"/>
      <c r="T100" s="47">
        <v>0.217</v>
      </c>
      <c r="U100" s="47">
        <v>0.20399999999999999</v>
      </c>
      <c r="V100" s="47"/>
      <c r="X100" s="36"/>
      <c r="Y100" s="35"/>
      <c r="Z100" s="36"/>
      <c r="AA100" s="36"/>
      <c r="AB100" s="35"/>
      <c r="AE100" s="35"/>
      <c r="AH100" s="35"/>
    </row>
    <row r="101" spans="1:34" ht="13.5" thickBot="1" x14ac:dyDescent="0.25">
      <c r="A101" s="29"/>
      <c r="B101" s="35">
        <v>775702</v>
      </c>
      <c r="C101" s="35">
        <v>1</v>
      </c>
      <c r="D101" s="43">
        <v>40346</v>
      </c>
      <c r="E101" s="30">
        <f>AVERAGE(K101:M101)</f>
        <v>8.7999999999999995E-2</v>
      </c>
      <c r="F101" s="30">
        <f>AVERAGE(N101:P101)</f>
        <v>7.0000000000000007E-2</v>
      </c>
      <c r="G101" s="30">
        <f>AVERAGE(Q101:S101)</f>
        <v>0.128</v>
      </c>
      <c r="H101" s="30">
        <f>AVERAGE(T101:V101)</f>
        <v>0.20899999999999999</v>
      </c>
      <c r="J101" s="41">
        <v>775702</v>
      </c>
      <c r="K101" s="57">
        <v>8.7999999999999995E-2</v>
      </c>
      <c r="L101" s="57"/>
      <c r="M101" s="57"/>
      <c r="N101" s="48">
        <v>6.6000000000000003E-2</v>
      </c>
      <c r="O101" s="48">
        <v>7.3999999999999996E-2</v>
      </c>
      <c r="P101" s="48"/>
      <c r="Q101" s="49">
        <v>0.128</v>
      </c>
      <c r="R101" s="49"/>
      <c r="S101" s="49"/>
      <c r="T101" s="47">
        <v>0.21</v>
      </c>
      <c r="U101" s="47">
        <v>0.20799999999999999</v>
      </c>
      <c r="V101" s="47"/>
      <c r="X101" s="36"/>
      <c r="Y101" s="35"/>
      <c r="Z101" s="36"/>
      <c r="AA101" s="36"/>
      <c r="AB101" s="35"/>
      <c r="AE101" s="35"/>
      <c r="AH101" s="35"/>
    </row>
    <row r="102" spans="1:34" ht="13.5" thickBot="1" x14ac:dyDescent="0.25">
      <c r="A102" s="29" t="s">
        <v>39</v>
      </c>
      <c r="B102" s="35">
        <v>777777</v>
      </c>
      <c r="C102" s="35">
        <v>1</v>
      </c>
      <c r="D102" s="43">
        <v>40340</v>
      </c>
      <c r="E102" s="30">
        <f t="shared" si="16"/>
        <v>0.104</v>
      </c>
      <c r="F102" s="30">
        <f t="shared" si="17"/>
        <v>7.8E-2</v>
      </c>
      <c r="G102" s="30">
        <f t="shared" si="18"/>
        <v>0.152</v>
      </c>
      <c r="H102" s="30">
        <f t="shared" si="19"/>
        <v>0.215</v>
      </c>
      <c r="J102" s="41">
        <v>777777</v>
      </c>
      <c r="K102" s="57">
        <v>0.104</v>
      </c>
      <c r="L102" s="57"/>
      <c r="M102" s="57"/>
      <c r="N102" s="48">
        <v>7.8E-2</v>
      </c>
      <c r="O102" s="48"/>
      <c r="P102" s="48"/>
      <c r="Q102" s="49">
        <v>0.152</v>
      </c>
      <c r="R102" s="49"/>
      <c r="S102" s="49"/>
      <c r="T102" s="47">
        <v>0.215</v>
      </c>
      <c r="U102" s="47"/>
      <c r="V102" s="47"/>
      <c r="X102" s="36"/>
      <c r="Y102" s="35"/>
      <c r="Z102" s="36"/>
      <c r="AA102" s="36"/>
      <c r="AB102" s="35"/>
      <c r="AE102" s="35"/>
      <c r="AH102" s="35"/>
    </row>
    <row r="103" spans="1:34" ht="13.5" thickBot="1" x14ac:dyDescent="0.25">
      <c r="A103" s="29"/>
      <c r="B103" s="35">
        <v>777868</v>
      </c>
      <c r="C103" s="35">
        <v>1</v>
      </c>
      <c r="D103" s="43">
        <v>40345</v>
      </c>
      <c r="E103" s="30">
        <f>AVERAGE(K103:M103)</f>
        <v>0.10894999999999999</v>
      </c>
      <c r="F103" s="30">
        <f t="shared" ref="F103:F112" si="20">AVERAGE(N103:P103)</f>
        <v>8.3499999999999991E-2</v>
      </c>
      <c r="G103" s="30">
        <f t="shared" ref="G103:G112" si="21">AVERAGE(Q103:S103)</f>
        <v>0.152</v>
      </c>
      <c r="H103" s="30">
        <f t="shared" ref="H103:H112" si="22">AVERAGE(T103:V103)</f>
        <v>0.23359999999999997</v>
      </c>
      <c r="J103" s="41">
        <v>777868</v>
      </c>
      <c r="K103" s="57">
        <v>0.1103</v>
      </c>
      <c r="L103" s="57">
        <v>0.1076</v>
      </c>
      <c r="M103" s="57"/>
      <c r="N103" s="48">
        <v>8.4199999999999997E-2</v>
      </c>
      <c r="O103" s="48">
        <v>8.2799999999999999E-2</v>
      </c>
      <c r="P103" s="48"/>
      <c r="Q103" s="49">
        <v>0.154</v>
      </c>
      <c r="R103" s="49">
        <v>0.15</v>
      </c>
      <c r="S103" s="49"/>
      <c r="T103" s="47">
        <v>0.23699999999999999</v>
      </c>
      <c r="U103" s="47">
        <v>0.23019999999999999</v>
      </c>
      <c r="V103" s="47"/>
      <c r="X103" s="36"/>
      <c r="Y103" s="35"/>
      <c r="Z103" s="36"/>
      <c r="AA103" s="36"/>
      <c r="AB103" s="35"/>
      <c r="AE103" s="35"/>
      <c r="AH103" s="35"/>
    </row>
    <row r="104" spans="1:34" ht="13.5" thickBot="1" x14ac:dyDescent="0.25">
      <c r="A104" s="29"/>
      <c r="B104" s="35">
        <v>841255</v>
      </c>
      <c r="C104" s="35">
        <v>1</v>
      </c>
      <c r="D104" s="43">
        <v>40346</v>
      </c>
      <c r="E104" s="30">
        <f>AVERAGE(K104:M104)</f>
        <v>0.1055</v>
      </c>
      <c r="F104" s="30">
        <f t="shared" si="20"/>
        <v>7.2999999999999995E-2</v>
      </c>
      <c r="G104" s="30">
        <f t="shared" si="21"/>
        <v>0.14199999999999999</v>
      </c>
      <c r="H104" s="30">
        <f t="shared" si="22"/>
        <v>0.22550000000000001</v>
      </c>
      <c r="J104" s="41">
        <v>841255</v>
      </c>
      <c r="K104" s="57">
        <v>0.106</v>
      </c>
      <c r="L104" s="57">
        <v>0.105</v>
      </c>
      <c r="M104" s="57"/>
      <c r="N104" s="48">
        <v>7.4999999999999997E-2</v>
      </c>
      <c r="O104" s="48">
        <v>7.0999999999999994E-2</v>
      </c>
      <c r="P104" s="48"/>
      <c r="Q104" s="49">
        <v>0.14299999999999999</v>
      </c>
      <c r="R104" s="49">
        <v>0.14099999999999999</v>
      </c>
      <c r="S104" s="49"/>
      <c r="T104" s="47">
        <v>0.22500000000000001</v>
      </c>
      <c r="U104" s="47">
        <v>0.22600000000000001</v>
      </c>
      <c r="V104" s="47"/>
      <c r="X104" s="36"/>
      <c r="Y104" s="35"/>
      <c r="Z104" s="36"/>
      <c r="AA104" s="36"/>
      <c r="AB104" s="35"/>
      <c r="AE104" s="35"/>
      <c r="AH104" s="35"/>
    </row>
    <row r="105" spans="1:34" ht="13.5" thickBot="1" x14ac:dyDescent="0.25">
      <c r="A105" s="29"/>
      <c r="B105" s="35">
        <v>845115</v>
      </c>
      <c r="C105" s="35">
        <v>1</v>
      </c>
      <c r="D105" s="43">
        <v>40357</v>
      </c>
      <c r="E105" s="30">
        <f>AVERAGE(K105:M105)</f>
        <v>0.11</v>
      </c>
      <c r="F105" s="30">
        <f>AVERAGE(N105:P105)</f>
        <v>7.0000000000000007E-2</v>
      </c>
      <c r="G105" s="30">
        <f>AVERAGE(Q105:S105)</f>
        <v>0.14000000000000001</v>
      </c>
      <c r="H105" s="30">
        <f>AVERAGE(T105:V105)</f>
        <v>0.22</v>
      </c>
      <c r="J105" s="41">
        <v>845115</v>
      </c>
      <c r="K105" s="57">
        <v>0.11</v>
      </c>
      <c r="L105" s="57"/>
      <c r="M105" s="57"/>
      <c r="N105" s="48">
        <v>7.0000000000000007E-2</v>
      </c>
      <c r="O105" s="48"/>
      <c r="P105" s="48"/>
      <c r="Q105" s="49">
        <v>0.14000000000000001</v>
      </c>
      <c r="R105" s="49"/>
      <c r="S105" s="49"/>
      <c r="T105" s="47">
        <v>0.22</v>
      </c>
      <c r="U105" s="47"/>
      <c r="V105" s="47"/>
      <c r="X105" s="36"/>
      <c r="Y105" s="35"/>
      <c r="Z105" s="36"/>
      <c r="AA105" s="36"/>
      <c r="AB105" s="35"/>
      <c r="AE105" s="35"/>
      <c r="AH105" s="35"/>
    </row>
    <row r="106" spans="1:34" ht="13.5" thickBot="1" x14ac:dyDescent="0.25">
      <c r="A106" s="29"/>
      <c r="B106" s="35">
        <v>853106</v>
      </c>
      <c r="C106" s="35">
        <v>1</v>
      </c>
      <c r="D106" s="43">
        <v>40358</v>
      </c>
      <c r="E106" s="30">
        <f>AVERAGE(K106:M106)</f>
        <v>0.10086666666666667</v>
      </c>
      <c r="F106" s="30">
        <f>AVERAGE(N106:P106)</f>
        <v>9.2166666666666675E-2</v>
      </c>
      <c r="G106" s="30">
        <f>AVERAGE(Q106:S106)</f>
        <v>0.15640000000000001</v>
      </c>
      <c r="H106" s="30">
        <f>AVERAGE(T106:V106)</f>
        <v>0.23056666666666667</v>
      </c>
      <c r="J106" s="41">
        <v>853106</v>
      </c>
      <c r="K106" s="57">
        <v>0.1009</v>
      </c>
      <c r="L106" s="57">
        <v>0.10100000000000001</v>
      </c>
      <c r="M106" s="57">
        <v>0.1007</v>
      </c>
      <c r="N106" s="48">
        <v>9.2399999999999996E-2</v>
      </c>
      <c r="O106" s="48">
        <v>9.2499999999999999E-2</v>
      </c>
      <c r="P106" s="48">
        <v>9.1600000000000001E-2</v>
      </c>
      <c r="Q106" s="49">
        <v>0.1565</v>
      </c>
      <c r="R106" s="49">
        <v>0.15640000000000001</v>
      </c>
      <c r="S106" s="49">
        <v>0.15629999999999999</v>
      </c>
      <c r="T106" s="47">
        <v>0.23139999999999999</v>
      </c>
      <c r="U106" s="47">
        <v>0.23050000000000001</v>
      </c>
      <c r="V106" s="47">
        <v>0.2298</v>
      </c>
      <c r="X106" s="36"/>
      <c r="Y106" s="35"/>
      <c r="Z106" s="36"/>
      <c r="AA106" s="36"/>
      <c r="AB106" s="35"/>
      <c r="AE106" s="35"/>
      <c r="AH106" s="35"/>
    </row>
    <row r="107" spans="1:34" s="29" customFormat="1" ht="13.5" thickBot="1" x14ac:dyDescent="0.25">
      <c r="B107" s="35">
        <v>958200</v>
      </c>
      <c r="C107" s="35">
        <v>1</v>
      </c>
      <c r="D107" s="43">
        <v>40354</v>
      </c>
      <c r="E107" s="30">
        <f t="shared" ref="E107:E114" si="23">AVERAGE(K107:M107)</f>
        <v>8.9499999999999996E-2</v>
      </c>
      <c r="F107" s="30">
        <f t="shared" si="20"/>
        <v>6.4500000000000002E-2</v>
      </c>
      <c r="G107" s="30">
        <f t="shared" si="21"/>
        <v>0.14599999999999999</v>
      </c>
      <c r="H107" s="30">
        <f t="shared" si="22"/>
        <v>0.214</v>
      </c>
      <c r="J107" s="41">
        <v>958200</v>
      </c>
      <c r="K107" s="58">
        <v>8.8999999999999996E-2</v>
      </c>
      <c r="L107" s="58">
        <v>0.09</v>
      </c>
      <c r="M107" s="58"/>
      <c r="N107" s="45">
        <v>6.5000000000000002E-2</v>
      </c>
      <c r="O107" s="45">
        <v>6.4000000000000001E-2</v>
      </c>
      <c r="P107" s="45"/>
      <c r="Q107" s="44">
        <v>0.14199999999999999</v>
      </c>
      <c r="R107" s="44">
        <v>0.15</v>
      </c>
      <c r="S107" s="44"/>
      <c r="T107" s="46">
        <v>0.215</v>
      </c>
      <c r="U107" s="46">
        <v>0.21299999999999999</v>
      </c>
      <c r="V107" s="46"/>
      <c r="X107" s="36"/>
      <c r="Y107" s="35"/>
      <c r="Z107" s="36"/>
      <c r="AA107" s="36"/>
      <c r="AB107" s="35"/>
      <c r="AE107" s="35"/>
      <c r="AH107" s="35"/>
    </row>
    <row r="108" spans="1:34" s="29" customFormat="1" ht="13.5" thickBot="1" x14ac:dyDescent="0.25">
      <c r="B108" s="35">
        <v>982483</v>
      </c>
      <c r="C108" s="35">
        <v>1</v>
      </c>
      <c r="D108" s="43">
        <v>40345</v>
      </c>
      <c r="E108" s="30">
        <f t="shared" si="23"/>
        <v>0.106</v>
      </c>
      <c r="F108" s="30">
        <f t="shared" si="20"/>
        <v>6.8000000000000005E-2</v>
      </c>
      <c r="G108" s="30">
        <f t="shared" si="21"/>
        <v>0.14099999999999999</v>
      </c>
      <c r="H108" s="30">
        <f t="shared" si="22"/>
        <v>0.20899999999999999</v>
      </c>
      <c r="J108" s="41">
        <v>982483</v>
      </c>
      <c r="K108" s="58">
        <v>0.106</v>
      </c>
      <c r="L108" s="58"/>
      <c r="M108" s="58"/>
      <c r="N108" s="45">
        <v>6.8000000000000005E-2</v>
      </c>
      <c r="O108" s="45"/>
      <c r="P108" s="45"/>
      <c r="Q108" s="44">
        <v>0.14099999999999999</v>
      </c>
      <c r="R108" s="44"/>
      <c r="S108" s="44"/>
      <c r="T108" s="46">
        <v>0.20899999999999999</v>
      </c>
      <c r="U108" s="46"/>
      <c r="V108" s="46"/>
      <c r="X108" s="36"/>
      <c r="Y108" s="35"/>
      <c r="Z108" s="36"/>
      <c r="AA108" s="36"/>
      <c r="AB108" s="35"/>
      <c r="AE108" s="35"/>
      <c r="AH108" s="35"/>
    </row>
    <row r="109" spans="1:34" s="29" customFormat="1" ht="13.5" thickBot="1" x14ac:dyDescent="0.25">
      <c r="B109" s="35">
        <v>991400</v>
      </c>
      <c r="C109" s="35">
        <v>1</v>
      </c>
      <c r="D109" s="43">
        <v>40365</v>
      </c>
      <c r="E109" s="30">
        <f t="shared" si="23"/>
        <v>0.10766666666666667</v>
      </c>
      <c r="F109" s="30">
        <f t="shared" si="20"/>
        <v>6.9666666666666668E-2</v>
      </c>
      <c r="G109" s="30">
        <f t="shared" si="21"/>
        <v>0.15233333333333332</v>
      </c>
      <c r="H109" s="30">
        <f t="shared" si="22"/>
        <v>0.23066666666666669</v>
      </c>
      <c r="J109" s="41">
        <v>991400</v>
      </c>
      <c r="K109" s="58">
        <v>0.105</v>
      </c>
      <c r="L109" s="58">
        <v>0.11</v>
      </c>
      <c r="M109" s="58">
        <v>0.108</v>
      </c>
      <c r="N109" s="45">
        <v>6.8000000000000005E-2</v>
      </c>
      <c r="O109" s="45">
        <v>6.7000000000000004E-2</v>
      </c>
      <c r="P109" s="45">
        <v>7.3999999999999996E-2</v>
      </c>
      <c r="Q109" s="44">
        <v>0.152</v>
      </c>
      <c r="R109" s="44">
        <v>0.152</v>
      </c>
      <c r="S109" s="44">
        <v>0.153</v>
      </c>
      <c r="T109" s="46">
        <v>0.22900000000000001</v>
      </c>
      <c r="U109" s="46">
        <v>0.23</v>
      </c>
      <c r="V109" s="46">
        <v>0.23300000000000001</v>
      </c>
      <c r="X109" s="36"/>
      <c r="Y109" s="35"/>
      <c r="Z109" s="36"/>
      <c r="AA109" s="36"/>
      <c r="AB109" s="35"/>
      <c r="AE109" s="35"/>
      <c r="AH109" s="35"/>
    </row>
    <row r="110" spans="1:34" s="29" customFormat="1" ht="13.5" thickBot="1" x14ac:dyDescent="0.25">
      <c r="B110" s="35" t="s">
        <v>43</v>
      </c>
      <c r="C110" s="9">
        <v>1</v>
      </c>
      <c r="D110" s="43">
        <v>40352</v>
      </c>
      <c r="E110" s="30">
        <f t="shared" si="23"/>
        <v>9.9333333333333343E-2</v>
      </c>
      <c r="F110" s="30">
        <f t="shared" si="20"/>
        <v>7.166666666666667E-2</v>
      </c>
      <c r="G110" s="30">
        <f t="shared" si="21"/>
        <v>0.13766666666666669</v>
      </c>
      <c r="H110" s="30">
        <f t="shared" si="22"/>
        <v>0.21533333333333335</v>
      </c>
      <c r="J110" s="41" t="s">
        <v>43</v>
      </c>
      <c r="K110" s="58">
        <v>9.8000000000000004E-2</v>
      </c>
      <c r="L110" s="58">
        <v>9.9000000000000005E-2</v>
      </c>
      <c r="M110" s="58">
        <v>0.10100000000000001</v>
      </c>
      <c r="N110" s="45">
        <v>7.0000000000000007E-2</v>
      </c>
      <c r="O110" s="45">
        <v>7.0999999999999994E-2</v>
      </c>
      <c r="P110" s="45">
        <v>7.3999999999999996E-2</v>
      </c>
      <c r="Q110" s="44">
        <v>0.13700000000000001</v>
      </c>
      <c r="R110" s="44">
        <v>0.13800000000000001</v>
      </c>
      <c r="S110" s="44">
        <v>0.13800000000000001</v>
      </c>
      <c r="T110" s="46">
        <v>0.214</v>
      </c>
      <c r="U110" s="46">
        <v>0.215</v>
      </c>
      <c r="V110" s="46">
        <v>0.217</v>
      </c>
      <c r="X110" s="36"/>
      <c r="Y110" s="35"/>
      <c r="Z110" s="36"/>
      <c r="AA110" s="36"/>
      <c r="AB110" s="35"/>
      <c r="AE110" s="35"/>
      <c r="AH110" s="35"/>
    </row>
    <row r="111" spans="1:34" s="29" customFormat="1" ht="13.5" thickBot="1" x14ac:dyDescent="0.25">
      <c r="B111" s="35" t="s">
        <v>44</v>
      </c>
      <c r="C111" s="9">
        <v>1</v>
      </c>
      <c r="D111" s="43">
        <v>40352</v>
      </c>
      <c r="E111" s="30">
        <f t="shared" si="23"/>
        <v>9.2499999999999999E-2</v>
      </c>
      <c r="F111" s="30">
        <f t="shared" si="20"/>
        <v>7.3999999999999996E-2</v>
      </c>
      <c r="G111" s="30">
        <f t="shared" si="21"/>
        <v>0.14499999999999999</v>
      </c>
      <c r="H111" s="30">
        <f t="shared" si="22"/>
        <v>0.21249999999999999</v>
      </c>
      <c r="J111" s="41" t="s">
        <v>44</v>
      </c>
      <c r="K111" s="58">
        <v>9.4E-2</v>
      </c>
      <c r="L111" s="58">
        <v>9.0999999999999998E-2</v>
      </c>
      <c r="M111" s="58"/>
      <c r="N111" s="45">
        <v>7.0999999999999994E-2</v>
      </c>
      <c r="O111" s="45">
        <v>7.6999999999999999E-2</v>
      </c>
      <c r="P111" s="45"/>
      <c r="Q111" s="44">
        <v>0.14499999999999999</v>
      </c>
      <c r="R111" s="44">
        <v>0.14499999999999999</v>
      </c>
      <c r="S111" s="44"/>
      <c r="T111" s="46">
        <v>0.21199999999999999</v>
      </c>
      <c r="U111" s="46">
        <v>0.21299999999999999</v>
      </c>
      <c r="V111" s="46"/>
      <c r="X111" s="36"/>
      <c r="Y111" s="35"/>
      <c r="Z111" s="36"/>
      <c r="AA111" s="36"/>
      <c r="AB111" s="35"/>
      <c r="AE111" s="35"/>
      <c r="AH111" s="35"/>
    </row>
    <row r="112" spans="1:34" s="29" customFormat="1" ht="13.5" thickBot="1" x14ac:dyDescent="0.25">
      <c r="B112" s="35"/>
      <c r="C112" s="9">
        <v>1</v>
      </c>
      <c r="D112" s="43">
        <v>40359</v>
      </c>
      <c r="E112" s="30">
        <f t="shared" si="23"/>
        <v>0.12803333333333333</v>
      </c>
      <c r="F112" s="30">
        <f t="shared" si="20"/>
        <v>6.9566666666666666E-2</v>
      </c>
      <c r="G112" s="30">
        <f t="shared" si="21"/>
        <v>0.1439</v>
      </c>
      <c r="H112" s="30">
        <f t="shared" si="22"/>
        <v>0.21976666666666667</v>
      </c>
      <c r="J112" s="41"/>
      <c r="K112" s="58">
        <v>0.12770000000000001</v>
      </c>
      <c r="L112" s="58">
        <v>0.12959999999999999</v>
      </c>
      <c r="M112" s="58">
        <v>0.1268</v>
      </c>
      <c r="N112" s="45">
        <v>6.93E-2</v>
      </c>
      <c r="O112" s="45">
        <v>7.0999999999999994E-2</v>
      </c>
      <c r="P112" s="45">
        <v>6.8400000000000002E-2</v>
      </c>
      <c r="Q112" s="44">
        <v>0.14369999999999999</v>
      </c>
      <c r="R112" s="44">
        <v>0.14510000000000001</v>
      </c>
      <c r="S112" s="44">
        <v>0.1429</v>
      </c>
      <c r="T112" s="46">
        <v>0.2205</v>
      </c>
      <c r="U112" s="46">
        <v>0.22009999999999999</v>
      </c>
      <c r="V112" s="46">
        <v>0.21870000000000001</v>
      </c>
      <c r="X112" s="36"/>
      <c r="Y112" s="35"/>
      <c r="Z112" s="36"/>
      <c r="AA112" s="36"/>
      <c r="AB112" s="35"/>
      <c r="AE112" s="35"/>
      <c r="AH112" s="35"/>
    </row>
    <row r="113" spans="2:34" s="29" customFormat="1" ht="13.5" thickBot="1" x14ac:dyDescent="0.25">
      <c r="B113" s="35"/>
      <c r="C113" s="9">
        <v>1</v>
      </c>
      <c r="D113" s="43">
        <v>40354</v>
      </c>
      <c r="E113" s="30">
        <f>AVERAGE(K113:M113)</f>
        <v>0.12633333333333333</v>
      </c>
      <c r="F113" s="30">
        <f>AVERAGE(N113:P113)</f>
        <v>8.533333333333333E-2</v>
      </c>
      <c r="G113" s="30">
        <f>AVERAGE(Q113:S113)</f>
        <v>0.18766666666666665</v>
      </c>
      <c r="H113" s="30">
        <f>AVERAGE(T113:V113)</f>
        <v>0.27599999999999997</v>
      </c>
      <c r="J113" s="41"/>
      <c r="K113" s="58">
        <v>0.125</v>
      </c>
      <c r="L113" s="58">
        <v>0.127</v>
      </c>
      <c r="M113" s="58">
        <v>0.127</v>
      </c>
      <c r="N113" s="45">
        <v>8.2000000000000003E-2</v>
      </c>
      <c r="O113" s="45">
        <v>9.1999999999999998E-2</v>
      </c>
      <c r="P113" s="45">
        <v>8.2000000000000003E-2</v>
      </c>
      <c r="Q113" s="44">
        <v>0.187</v>
      </c>
      <c r="R113" s="44">
        <v>0.188</v>
      </c>
      <c r="S113" s="44">
        <v>0.188</v>
      </c>
      <c r="T113" s="46">
        <v>0.28599999999999998</v>
      </c>
      <c r="U113" s="46">
        <v>0.28100000000000003</v>
      </c>
      <c r="V113" s="46">
        <v>0.26100000000000001</v>
      </c>
      <c r="X113" s="36"/>
      <c r="Y113" s="35"/>
      <c r="Z113" s="36"/>
      <c r="AA113" s="36"/>
      <c r="AB113" s="35"/>
      <c r="AE113" s="35"/>
      <c r="AH113" s="35"/>
    </row>
    <row r="114" spans="2:34" s="29" customFormat="1" ht="13.5" thickBot="1" x14ac:dyDescent="0.25">
      <c r="B114" s="35" t="s">
        <v>42</v>
      </c>
      <c r="C114" s="9">
        <v>1</v>
      </c>
      <c r="D114" s="43">
        <v>40368</v>
      </c>
      <c r="E114" s="30">
        <f t="shared" si="23"/>
        <v>9.9666666666666681E-2</v>
      </c>
      <c r="F114" s="30">
        <f>AVERAGE(N114:P114)</f>
        <v>7.6999999999999999E-2</v>
      </c>
      <c r="G114" s="30">
        <f>AVERAGE(Q114:S114)</f>
        <v>0.151</v>
      </c>
      <c r="H114" s="30">
        <f>AVERAGE(T114:V114)</f>
        <v>0.22800000000000001</v>
      </c>
      <c r="J114" s="41" t="s">
        <v>42</v>
      </c>
      <c r="K114" s="58">
        <v>0.1</v>
      </c>
      <c r="L114" s="58">
        <v>0.1</v>
      </c>
      <c r="M114" s="58">
        <v>9.9000000000000005E-2</v>
      </c>
      <c r="N114" s="45">
        <v>7.8E-2</v>
      </c>
      <c r="O114" s="45">
        <v>7.6999999999999999E-2</v>
      </c>
      <c r="P114" s="45">
        <v>7.5999999999999998E-2</v>
      </c>
      <c r="Q114" s="44">
        <v>0.153</v>
      </c>
      <c r="R114" s="44">
        <v>0.151</v>
      </c>
      <c r="S114" s="44">
        <v>0.14899999999999999</v>
      </c>
      <c r="T114" s="46">
        <v>0.23</v>
      </c>
      <c r="U114" s="46">
        <v>0.22800000000000001</v>
      </c>
      <c r="V114" s="46">
        <v>0.22600000000000001</v>
      </c>
      <c r="X114" s="36"/>
      <c r="Y114" s="35"/>
      <c r="Z114" s="36"/>
      <c r="AA114" s="36"/>
      <c r="AB114" s="35"/>
      <c r="AE114" s="35"/>
      <c r="AH114" s="35"/>
    </row>
    <row r="115" spans="2:34" s="29" customFormat="1" ht="13.5" thickBot="1" x14ac:dyDescent="0.25">
      <c r="B115" s="35">
        <v>8778</v>
      </c>
      <c r="C115" s="9">
        <v>2</v>
      </c>
      <c r="D115" s="43">
        <v>40345</v>
      </c>
      <c r="E115" s="30">
        <f t="shared" ref="E115:E123" si="24">AVERAGE(K115:M115)</f>
        <v>0.11466666666666665</v>
      </c>
      <c r="F115" s="30">
        <f>AVERAGE(N115:P115)</f>
        <v>7.9666666666666663E-2</v>
      </c>
      <c r="G115" s="30">
        <f>AVERAGE(Q115:S115)</f>
        <v>0.15033333333333332</v>
      </c>
      <c r="H115" s="30">
        <f>AVERAGE(T115:V115)</f>
        <v>0.21933333333333335</v>
      </c>
      <c r="J115" s="41">
        <v>8778</v>
      </c>
      <c r="K115" s="58">
        <v>0.114</v>
      </c>
      <c r="L115" s="58">
        <v>0.11799999999999999</v>
      </c>
      <c r="M115" s="58">
        <v>0.112</v>
      </c>
      <c r="N115" s="45">
        <v>7.9000000000000001E-2</v>
      </c>
      <c r="O115" s="45">
        <v>8.1000000000000003E-2</v>
      </c>
      <c r="P115" s="45">
        <v>7.9000000000000001E-2</v>
      </c>
      <c r="Q115" s="44">
        <v>0.152</v>
      </c>
      <c r="R115" s="44">
        <v>0.14799999999999999</v>
      </c>
      <c r="S115" s="44">
        <v>0.151</v>
      </c>
      <c r="T115" s="46">
        <v>0.216</v>
      </c>
      <c r="U115" s="46">
        <v>0.221</v>
      </c>
      <c r="V115" s="46">
        <v>0.221</v>
      </c>
      <c r="X115" s="36"/>
      <c r="Y115" s="35"/>
      <c r="Z115" s="36"/>
      <c r="AA115" s="36"/>
      <c r="AB115" s="35"/>
      <c r="AE115" s="35"/>
      <c r="AH115" s="35"/>
    </row>
    <row r="116" spans="2:34" s="29" customFormat="1" ht="13.5" thickBot="1" x14ac:dyDescent="0.25">
      <c r="B116" s="35">
        <v>146123</v>
      </c>
      <c r="C116" s="9">
        <v>2</v>
      </c>
      <c r="D116" s="43">
        <v>40340</v>
      </c>
      <c r="E116" s="30">
        <f t="shared" si="24"/>
        <v>0.1</v>
      </c>
      <c r="F116" s="30">
        <f>AVERAGE(N116:P116)</f>
        <v>7.3999999999999996E-2</v>
      </c>
      <c r="G116" s="30">
        <f>AVERAGE(Q116:S116)</f>
        <v>0.14000000000000001</v>
      </c>
      <c r="H116" s="30">
        <f>AVERAGE(T116:V116)</f>
        <v>0.21299999999999999</v>
      </c>
      <c r="J116" s="41">
        <v>146123</v>
      </c>
      <c r="K116" s="58">
        <v>0.1</v>
      </c>
      <c r="L116" s="58"/>
      <c r="M116" s="58"/>
      <c r="N116" s="45">
        <v>7.3999999999999996E-2</v>
      </c>
      <c r="O116" s="45"/>
      <c r="P116" s="45"/>
      <c r="Q116" s="44">
        <v>0.14000000000000001</v>
      </c>
      <c r="R116" s="44"/>
      <c r="S116" s="44"/>
      <c r="T116" s="46">
        <v>0.21299999999999999</v>
      </c>
      <c r="U116" s="46"/>
      <c r="V116" s="46"/>
      <c r="X116" s="36"/>
      <c r="Y116" s="35"/>
      <c r="Z116" s="36"/>
      <c r="AA116" s="36"/>
      <c r="AB116" s="35"/>
      <c r="AE116" s="35"/>
      <c r="AH116" s="35"/>
    </row>
    <row r="117" spans="2:34" s="29" customFormat="1" ht="13.5" thickBot="1" x14ac:dyDescent="0.25">
      <c r="B117" s="35">
        <v>335404</v>
      </c>
      <c r="C117" s="9">
        <v>2</v>
      </c>
      <c r="D117" s="43">
        <v>40350</v>
      </c>
      <c r="E117" s="30">
        <f t="shared" si="24"/>
        <v>0.10150000000000001</v>
      </c>
      <c r="F117" s="30">
        <f t="shared" ref="F117:F123" si="25">AVERAGE(N117:P117)</f>
        <v>7.2000000000000008E-2</v>
      </c>
      <c r="G117" s="30">
        <f t="shared" ref="G117:G123" si="26">AVERAGE(Q117:S117)</f>
        <v>0.15</v>
      </c>
      <c r="H117" s="30">
        <f t="shared" ref="H117:H123" si="27">AVERAGE(T117:V117)</f>
        <v>0.21149999999999999</v>
      </c>
      <c r="J117" s="41">
        <v>335404</v>
      </c>
      <c r="K117" s="58">
        <v>0.1</v>
      </c>
      <c r="L117" s="58">
        <v>0.10299999999999999</v>
      </c>
      <c r="M117" s="58"/>
      <c r="N117" s="45">
        <v>7.4999999999999997E-2</v>
      </c>
      <c r="O117" s="45">
        <v>6.9000000000000006E-2</v>
      </c>
      <c r="P117" s="45"/>
      <c r="Q117" s="44">
        <v>0.151</v>
      </c>
      <c r="R117" s="44">
        <v>0.14899999999999999</v>
      </c>
      <c r="S117" s="44"/>
      <c r="T117" s="46">
        <v>0.20799999999999999</v>
      </c>
      <c r="U117" s="46">
        <v>0.215</v>
      </c>
      <c r="V117" s="46"/>
      <c r="X117" s="36"/>
      <c r="Y117" s="35"/>
      <c r="Z117" s="36"/>
      <c r="AA117" s="36"/>
      <c r="AB117" s="35"/>
      <c r="AE117" s="35"/>
      <c r="AH117" s="35"/>
    </row>
    <row r="118" spans="2:34" s="29" customFormat="1" ht="13.5" thickBot="1" x14ac:dyDescent="0.25">
      <c r="B118" s="35">
        <v>361738</v>
      </c>
      <c r="C118" s="9">
        <v>2</v>
      </c>
      <c r="D118" s="43">
        <v>40347</v>
      </c>
      <c r="E118" s="30">
        <f t="shared" si="24"/>
        <v>9.7000000000000003E-2</v>
      </c>
      <c r="F118" s="30">
        <f>AVERAGE(N118:P118)</f>
        <v>7.5999999999999998E-2</v>
      </c>
      <c r="G118" s="30">
        <f>AVERAGE(Q118:S118)</f>
        <v>0.13300000000000001</v>
      </c>
      <c r="H118" s="30">
        <f>AVERAGE(T118:V118)</f>
        <v>0.215</v>
      </c>
      <c r="J118" s="41">
        <v>361738</v>
      </c>
      <c r="K118" s="58">
        <v>9.7000000000000003E-2</v>
      </c>
      <c r="L118" s="58"/>
      <c r="M118" s="58"/>
      <c r="N118" s="45">
        <v>7.5999999999999998E-2</v>
      </c>
      <c r="O118" s="45"/>
      <c r="P118" s="45"/>
      <c r="Q118" s="44">
        <v>0.13300000000000001</v>
      </c>
      <c r="R118" s="44"/>
      <c r="S118" s="44"/>
      <c r="T118" s="46">
        <v>0.215</v>
      </c>
      <c r="U118" s="46"/>
      <c r="V118" s="46"/>
      <c r="X118" s="36"/>
      <c r="Y118" s="35"/>
      <c r="Z118" s="36"/>
      <c r="AA118" s="36"/>
      <c r="AB118" s="35"/>
      <c r="AE118" s="35"/>
      <c r="AH118" s="35"/>
    </row>
    <row r="119" spans="2:34" s="29" customFormat="1" ht="13.5" thickBot="1" x14ac:dyDescent="0.25">
      <c r="B119" s="35">
        <v>612619</v>
      </c>
      <c r="C119" s="9">
        <v>2</v>
      </c>
      <c r="D119" s="43">
        <v>40347</v>
      </c>
      <c r="E119" s="30">
        <f t="shared" si="24"/>
        <v>0.10066666666666668</v>
      </c>
      <c r="F119" s="30">
        <f>AVERAGE(N119:P119)</f>
        <v>8.2333333333333328E-2</v>
      </c>
      <c r="G119" s="30">
        <f>AVERAGE(Q119:S119)</f>
        <v>0.14766666666666664</v>
      </c>
      <c r="H119" s="30">
        <f>AVERAGE(T119:V119)</f>
        <v>0.21733333333333335</v>
      </c>
      <c r="J119" s="41">
        <v>612619</v>
      </c>
      <c r="K119" s="58">
        <v>9.9000000000000005E-2</v>
      </c>
      <c r="L119" s="58">
        <v>0.10199999999999999</v>
      </c>
      <c r="M119" s="58">
        <v>0.10100000000000001</v>
      </c>
      <c r="N119" s="45">
        <v>8.2000000000000003E-2</v>
      </c>
      <c r="O119" s="45">
        <v>8.1000000000000003E-2</v>
      </c>
      <c r="P119" s="45">
        <v>8.4000000000000005E-2</v>
      </c>
      <c r="Q119" s="44">
        <v>0.14599999999999999</v>
      </c>
      <c r="R119" s="44">
        <v>0.14899999999999999</v>
      </c>
      <c r="S119" s="44">
        <v>0.14799999999999999</v>
      </c>
      <c r="T119" s="46">
        <v>0.217</v>
      </c>
      <c r="U119" s="46">
        <v>0.216</v>
      </c>
      <c r="V119" s="46">
        <v>0.219</v>
      </c>
      <c r="X119" s="36"/>
      <c r="Y119" s="35"/>
      <c r="Z119" s="36"/>
      <c r="AA119" s="36"/>
      <c r="AB119" s="35"/>
      <c r="AE119" s="35"/>
      <c r="AH119" s="35"/>
    </row>
    <row r="120" spans="2:34" s="29" customFormat="1" ht="13.5" thickBot="1" x14ac:dyDescent="0.25">
      <c r="B120" s="35">
        <v>827138</v>
      </c>
      <c r="C120" s="9">
        <v>2</v>
      </c>
      <c r="D120" s="43">
        <v>40350</v>
      </c>
      <c r="E120" s="30">
        <f t="shared" si="24"/>
        <v>9.2999999999999999E-2</v>
      </c>
      <c r="F120" s="30">
        <f>AVERAGE(N120:P120)</f>
        <v>7.7499999999999999E-2</v>
      </c>
      <c r="G120" s="30">
        <f>AVERAGE(Q120:S120)</f>
        <v>0.14449999999999999</v>
      </c>
      <c r="H120" s="30">
        <f>AVERAGE(T120:V120)</f>
        <v>0.217</v>
      </c>
      <c r="J120" s="41">
        <v>827138</v>
      </c>
      <c r="K120" s="58">
        <v>9.2999999999999999E-2</v>
      </c>
      <c r="L120" s="58">
        <v>9.2999999999999999E-2</v>
      </c>
      <c r="M120" s="58"/>
      <c r="N120" s="45">
        <v>7.6999999999999999E-2</v>
      </c>
      <c r="O120" s="45">
        <v>7.8E-2</v>
      </c>
      <c r="P120" s="45"/>
      <c r="Q120" s="44">
        <v>0.14399999999999999</v>
      </c>
      <c r="R120" s="44">
        <v>0.14499999999999999</v>
      </c>
      <c r="S120" s="44"/>
      <c r="T120" s="46">
        <v>0.217</v>
      </c>
      <c r="U120" s="46">
        <v>0.217</v>
      </c>
      <c r="V120" s="46"/>
      <c r="X120" s="36"/>
      <c r="Y120" s="35"/>
      <c r="Z120" s="36"/>
      <c r="AA120" s="36"/>
      <c r="AB120" s="35"/>
      <c r="AE120" s="35"/>
      <c r="AH120" s="35"/>
    </row>
    <row r="121" spans="2:34" ht="13.5" thickBot="1" x14ac:dyDescent="0.25">
      <c r="B121" s="35"/>
      <c r="C121" s="35">
        <v>3</v>
      </c>
      <c r="D121" s="43">
        <v>40343</v>
      </c>
      <c r="E121" s="30">
        <f t="shared" si="24"/>
        <v>8.6999999999999994E-2</v>
      </c>
      <c r="F121" s="30">
        <f>AVERAGE(N121:P121)</f>
        <v>7.2999999999999995E-2</v>
      </c>
      <c r="G121" s="30">
        <f>AVERAGE(Q121:S121)</f>
        <v>0.126</v>
      </c>
      <c r="H121" s="30">
        <f>AVERAGE(T121:V121)</f>
        <v>0.20499999999999999</v>
      </c>
      <c r="J121" s="41"/>
      <c r="K121" s="57">
        <v>8.6999999999999994E-2</v>
      </c>
      <c r="L121" s="57"/>
      <c r="M121" s="57"/>
      <c r="N121" s="48">
        <v>7.2999999999999995E-2</v>
      </c>
      <c r="O121" s="48"/>
      <c r="P121" s="48"/>
      <c r="Q121" s="49">
        <v>0.126</v>
      </c>
      <c r="R121" s="49"/>
      <c r="S121" s="49"/>
      <c r="T121" s="47">
        <v>0.20499999999999999</v>
      </c>
      <c r="U121" s="47"/>
      <c r="V121" s="47"/>
      <c r="X121" s="36"/>
      <c r="Y121" s="35"/>
      <c r="Z121" s="36"/>
      <c r="AA121" s="36"/>
      <c r="AB121" s="35"/>
      <c r="AE121" s="35"/>
      <c r="AH121" s="35"/>
    </row>
    <row r="122" spans="2:34" ht="13.5" thickBot="1" x14ac:dyDescent="0.25">
      <c r="B122" s="35">
        <v>82147</v>
      </c>
      <c r="C122" s="35">
        <v>4</v>
      </c>
      <c r="D122" s="43">
        <v>40345</v>
      </c>
      <c r="E122" s="30">
        <f t="shared" si="24"/>
        <v>0.10350000000000001</v>
      </c>
      <c r="F122" s="30">
        <f t="shared" si="25"/>
        <v>0.08</v>
      </c>
      <c r="G122" s="30">
        <f t="shared" si="26"/>
        <v>0.13300000000000001</v>
      </c>
      <c r="H122" s="30">
        <f t="shared" si="27"/>
        <v>0.20849999999999999</v>
      </c>
      <c r="J122" s="41">
        <v>82147</v>
      </c>
      <c r="K122" s="57">
        <v>0.1</v>
      </c>
      <c r="L122" s="57">
        <v>0.107</v>
      </c>
      <c r="M122" s="57"/>
      <c r="N122" s="48">
        <v>8.1000000000000003E-2</v>
      </c>
      <c r="O122" s="48">
        <v>7.9000000000000001E-2</v>
      </c>
      <c r="P122" s="48"/>
      <c r="Q122" s="49">
        <v>0.13400000000000001</v>
      </c>
      <c r="R122" s="49">
        <v>0.13200000000000001</v>
      </c>
      <c r="S122" s="49"/>
      <c r="T122" s="47">
        <v>0.20799999999999999</v>
      </c>
      <c r="U122" s="47">
        <v>0.20899999999999999</v>
      </c>
      <c r="V122" s="47"/>
      <c r="X122" s="36"/>
      <c r="Y122" s="35"/>
      <c r="Z122" s="36"/>
      <c r="AA122" s="36"/>
      <c r="AB122" s="35"/>
      <c r="AE122" s="35"/>
      <c r="AH122" s="35"/>
    </row>
    <row r="123" spans="2:34" s="29" customFormat="1" ht="13.5" thickBot="1" x14ac:dyDescent="0.25">
      <c r="B123" s="35">
        <v>52350</v>
      </c>
      <c r="C123" s="9">
        <v>5</v>
      </c>
      <c r="D123" s="43">
        <v>40348</v>
      </c>
      <c r="E123" s="30">
        <f t="shared" si="24"/>
        <v>0.14399999999999999</v>
      </c>
      <c r="F123" s="30">
        <f t="shared" si="25"/>
        <v>8.7999999999999995E-2</v>
      </c>
      <c r="G123" s="30">
        <f t="shared" si="26"/>
        <v>0.156</v>
      </c>
      <c r="H123" s="30">
        <f t="shared" si="27"/>
        <v>0.22600000000000001</v>
      </c>
      <c r="J123" s="41">
        <v>52350</v>
      </c>
      <c r="K123" s="58">
        <v>0.14399999999999999</v>
      </c>
      <c r="L123" s="58"/>
      <c r="M123" s="58"/>
      <c r="N123" s="45">
        <v>8.7999999999999995E-2</v>
      </c>
      <c r="O123" s="45"/>
      <c r="P123" s="45"/>
      <c r="Q123" s="44">
        <v>0.156</v>
      </c>
      <c r="R123" s="44"/>
      <c r="S123" s="44"/>
      <c r="T123" s="46">
        <v>0.22600000000000001</v>
      </c>
      <c r="U123" s="46"/>
      <c r="V123" s="46"/>
      <c r="X123" s="36"/>
      <c r="Y123" s="35"/>
      <c r="Z123" s="36"/>
      <c r="AA123" s="36"/>
      <c r="AB123" s="35"/>
      <c r="AE123" s="35"/>
      <c r="AH123" s="35"/>
    </row>
    <row r="124" spans="2:34" x14ac:dyDescent="0.2">
      <c r="U124" s="12"/>
    </row>
  </sheetData>
  <phoneticPr fontId="0" type="noConversion"/>
  <printOptions horizontalCentered="1" gridLines="1"/>
  <pageMargins left="0.5" right="0.5" top="0.75" bottom="0.75" header="0.5" footer="0.5"/>
  <pageSetup fitToHeight="0" orientation="portrait" horizontalDpi="300" verticalDpi="300" r:id="rId1"/>
  <headerFooter alignWithMargins="0">
    <oddFooter>Page &amp;P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pt70</vt:lpstr>
      <vt:lpstr>'pt70'!Print_Area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King</dc:creator>
  <cp:lastModifiedBy>Narayan, Devika CTR (VOLPE)</cp:lastModifiedBy>
  <cp:lastPrinted>2006-01-12T16:59:19Z</cp:lastPrinted>
  <dcterms:created xsi:type="dcterms:W3CDTF">1998-11-12T14:59:25Z</dcterms:created>
  <dcterms:modified xsi:type="dcterms:W3CDTF">2013-11-14T15:50:37Z</dcterms:modified>
</cp:coreProperties>
</file>