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usdot-my.sharepoint.com/personal/kathryn_kvaternik_ad_dot_gov/Documents/Desktop/"/>
    </mc:Choice>
  </mc:AlternateContent>
  <xr:revisionPtr revIDLastSave="0" documentId="8_{954323F4-A355-4D52-8294-4BD946DF779B}" xr6:coauthVersionLast="47" xr6:coauthVersionMax="47" xr10:uidLastSave="{00000000-0000-0000-0000-000000000000}"/>
  <bookViews>
    <workbookView xWindow="60" yWindow="240" windowWidth="23760" windowHeight="14970" tabRatio="840" xr2:uid="{00000000-000D-0000-FFFF-FFFF00000000}"/>
  </bookViews>
  <sheets>
    <sheet name="Coversheet" sheetId="5" r:id="rId1"/>
    <sheet name="Cost summary_A" sheetId="29" r:id="rId2"/>
    <sheet name="Labor_B" sheetId="6" r:id="rId3"/>
    <sheet name="Labor_B-Narrative" sheetId="34" r:id="rId4"/>
    <sheet name="Materials_C" sheetId="11" r:id="rId5"/>
    <sheet name="Equipment_D" sheetId="45" r:id="rId6"/>
    <sheet name="Subcontractors_F" sheetId="38" r:id="rId7"/>
    <sheet name="Consultants_G" sheetId="40" r:id="rId8"/>
    <sheet name="Travel_H" sheetId="43" r:id="rId9"/>
    <sheet name="Other_I" sheetId="19" r:id="rId10"/>
    <sheet name="TABA_J" sheetId="46"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43" l="1"/>
  <c r="C16" i="34" l="1"/>
  <c r="E5" i="46"/>
  <c r="C19" i="43"/>
  <c r="E6" i="46"/>
  <c r="C22" i="43"/>
  <c r="C14" i="38"/>
  <c r="D22" i="43"/>
  <c r="E22" i="43"/>
  <c r="A16" i="46"/>
  <c r="A17" i="46" s="1"/>
  <c r="A18" i="46" s="1"/>
  <c r="A19" i="46" s="1"/>
  <c r="A20" i="46" s="1"/>
  <c r="E4" i="46"/>
  <c r="E10" i="46"/>
  <c r="E9" i="46"/>
  <c r="E8" i="46"/>
  <c r="E7" i="46"/>
  <c r="A6" i="46"/>
  <c r="A7" i="46" s="1"/>
  <c r="A8" i="46" s="1"/>
  <c r="A9" i="46" s="1"/>
  <c r="A10" i="46" s="1"/>
  <c r="B13" i="43"/>
  <c r="D13" i="43"/>
  <c r="E13" i="43"/>
  <c r="B14" i="43"/>
  <c r="B23" i="43" s="1"/>
  <c r="C14" i="43"/>
  <c r="D14" i="43"/>
  <c r="E14" i="43"/>
  <c r="B19" i="43"/>
  <c r="B26" i="43" s="1"/>
  <c r="D19" i="43"/>
  <c r="E19" i="43"/>
  <c r="B22" i="43"/>
  <c r="D23" i="43" l="1"/>
  <c r="D26" i="43" s="1"/>
  <c r="E23" i="43"/>
  <c r="E26" i="43" s="1"/>
  <c r="E11" i="46"/>
  <c r="G23" i="29" s="1"/>
  <c r="C23" i="43"/>
  <c r="C26" i="43" s="1"/>
  <c r="C5" i="34"/>
  <c r="A24" i="45"/>
  <c r="A25" i="45" s="1"/>
  <c r="A26" i="45" s="1"/>
  <c r="A27" i="45" s="1"/>
  <c r="A28" i="45" s="1"/>
  <c r="A29" i="45" s="1"/>
  <c r="A30" i="45" s="1"/>
  <c r="A31" i="45" s="1"/>
  <c r="A32" i="45" s="1"/>
  <c r="E17" i="45"/>
  <c r="E16" i="45"/>
  <c r="E15" i="45"/>
  <c r="E14" i="45"/>
  <c r="E13" i="45"/>
  <c r="E12" i="45"/>
  <c r="E11" i="45"/>
  <c r="E10" i="45"/>
  <c r="E9" i="45"/>
  <c r="A9" i="45"/>
  <c r="A10" i="45" s="1"/>
  <c r="A11" i="45" s="1"/>
  <c r="A12" i="45" s="1"/>
  <c r="A13" i="45" s="1"/>
  <c r="A14" i="45" s="1"/>
  <c r="A15" i="45" s="1"/>
  <c r="A16" i="45" s="1"/>
  <c r="A17" i="45" s="1"/>
  <c r="E8" i="45"/>
  <c r="A22" i="11"/>
  <c r="E18" i="45" l="1"/>
  <c r="E27" i="43"/>
  <c r="G12" i="29" s="1"/>
  <c r="G9" i="29"/>
  <c r="E7" i="40"/>
  <c r="G8" i="6"/>
  <c r="E6" i="11" l="1"/>
  <c r="E8" i="40" l="1"/>
  <c r="E9" i="40"/>
  <c r="E10" i="40"/>
  <c r="E11" i="40"/>
  <c r="E5" i="19"/>
  <c r="E6" i="40"/>
  <c r="G10" i="29"/>
  <c r="A21" i="19"/>
  <c r="A22" i="19" s="1"/>
  <c r="A23" i="19" s="1"/>
  <c r="A24" i="19" s="1"/>
  <c r="A25" i="19" s="1"/>
  <c r="A26" i="19" s="1"/>
  <c r="A27" i="19" s="1"/>
  <c r="A28" i="19" s="1"/>
  <c r="A29" i="19" s="1"/>
  <c r="E15" i="19"/>
  <c r="E14" i="19"/>
  <c r="E13" i="19"/>
  <c r="E12" i="19"/>
  <c r="E11" i="19"/>
  <c r="E10" i="19"/>
  <c r="E9" i="19"/>
  <c r="E8" i="19"/>
  <c r="E7" i="19"/>
  <c r="A7" i="19"/>
  <c r="A8" i="19" s="1"/>
  <c r="A9" i="19" s="1"/>
  <c r="A10" i="19" s="1"/>
  <c r="A11" i="19" s="1"/>
  <c r="A12" i="19" s="1"/>
  <c r="A13" i="19" s="1"/>
  <c r="A14" i="19" s="1"/>
  <c r="A15" i="19" s="1"/>
  <c r="E6" i="19"/>
  <c r="A17" i="40"/>
  <c r="A18" i="40" s="1"/>
  <c r="A19" i="40" s="1"/>
  <c r="A20" i="40" s="1"/>
  <c r="A8" i="40"/>
  <c r="A9" i="40" s="1"/>
  <c r="A10" i="40" s="1"/>
  <c r="A11" i="40" s="1"/>
  <c r="A19" i="38"/>
  <c r="A20" i="38" s="1"/>
  <c r="A21" i="38" s="1"/>
  <c r="A22" i="38" s="1"/>
  <c r="A23" i="38" s="1"/>
  <c r="A24" i="38" s="1"/>
  <c r="A25" i="38" s="1"/>
  <c r="A23" i="11"/>
  <c r="A24" i="11" s="1"/>
  <c r="A25" i="11" s="1"/>
  <c r="A26" i="11" s="1"/>
  <c r="A27" i="11" s="1"/>
  <c r="A28" i="11" s="1"/>
  <c r="A29" i="11" s="1"/>
  <c r="A30" i="11" s="1"/>
  <c r="A7" i="38"/>
  <c r="A8" i="38" s="1"/>
  <c r="A9" i="38" s="1"/>
  <c r="A10" i="38" s="1"/>
  <c r="A11" i="38" s="1"/>
  <c r="A12" i="38" s="1"/>
  <c r="A13" i="38" s="1"/>
  <c r="A7" i="34"/>
  <c r="A8" i="34" s="1"/>
  <c r="A9" i="34" s="1"/>
  <c r="A10" i="34" s="1"/>
  <c r="A11" i="34" s="1"/>
  <c r="A12" i="34" s="1"/>
  <c r="A13" i="34" s="1"/>
  <c r="A14" i="34" s="1"/>
  <c r="A15" i="34" s="1"/>
  <c r="G7" i="6"/>
  <c r="B9" i="6"/>
  <c r="B10" i="6" s="1"/>
  <c r="B11" i="6" s="1"/>
  <c r="B12" i="6" s="1"/>
  <c r="B13" i="6" s="1"/>
  <c r="B14" i="6" s="1"/>
  <c r="B15" i="6" s="1"/>
  <c r="B16" i="6" s="1"/>
  <c r="B17" i="6" s="1"/>
  <c r="E7" i="11"/>
  <c r="E8" i="11"/>
  <c r="E9" i="11"/>
  <c r="E10" i="11"/>
  <c r="E11" i="11"/>
  <c r="E12" i="11"/>
  <c r="E13" i="11"/>
  <c r="E14" i="11"/>
  <c r="E15" i="11"/>
  <c r="G9" i="6"/>
  <c r="G10" i="6"/>
  <c r="G11" i="6"/>
  <c r="G12" i="6"/>
  <c r="G13" i="6"/>
  <c r="G14" i="6"/>
  <c r="G15" i="6"/>
  <c r="G16" i="6"/>
  <c r="G17" i="6"/>
  <c r="A7" i="11"/>
  <c r="A8" i="11" s="1"/>
  <c r="A9" i="11" s="1"/>
  <c r="A10" i="11" s="1"/>
  <c r="A11" i="11" s="1"/>
  <c r="A12" i="11" s="1"/>
  <c r="A13" i="11" s="1"/>
  <c r="A14" i="11" s="1"/>
  <c r="A15" i="11" s="1"/>
  <c r="E12" i="40" l="1"/>
  <c r="G11" i="29" s="1"/>
  <c r="E16" i="11"/>
  <c r="G18" i="6"/>
  <c r="G7" i="29" s="1"/>
  <c r="E16" i="19"/>
  <c r="G13" i="29" s="1"/>
  <c r="G8" i="29" l="1"/>
  <c r="G16" i="29"/>
  <c r="G17" i="29" s="1"/>
  <c r="G14" i="29" l="1"/>
  <c r="G18" i="29" l="1"/>
  <c r="G20" i="29" s="1"/>
  <c r="G19" i="29" s="1"/>
  <c r="G4" i="5" l="1"/>
  <c r="G21" i="29"/>
  <c r="G22" i="29" s="1"/>
  <c r="G5" i="5" l="1"/>
  <c r="G6" i="5"/>
  <c r="G24" i="29"/>
</calcChain>
</file>

<file path=xl/sharedStrings.xml><?xml version="1.0" encoding="utf-8"?>
<sst xmlns="http://schemas.openxmlformats.org/spreadsheetml/2006/main" count="274" uniqueCount="203">
  <si>
    <t>U.S. DEPARTMENT OF TRANSPORTATION</t>
  </si>
  <si>
    <t>SMALL BUSINESS INNOVATION RESEARCH (SBIR) PROGRAM: PHASE I</t>
  </si>
  <si>
    <t>PRICING PROPOSAL COVERSHEET &amp; INSTRUCTIONS</t>
  </si>
  <si>
    <t>Estimated Cost</t>
  </si>
  <si>
    <t>$</t>
  </si>
  <si>
    <t>Profit</t>
  </si>
  <si>
    <t>Total Price</t>
  </si>
  <si>
    <t>Topic No.:</t>
  </si>
  <si>
    <t xml:space="preserve">Name of Offeror:  </t>
  </si>
  <si>
    <t>Address:</t>
  </si>
  <si>
    <t>City, State, Zip:</t>
  </si>
  <si>
    <t>Zip Code of Primary Location of Work (If other than  above)</t>
  </si>
  <si>
    <t>Offeror's Point of Contact:</t>
  </si>
  <si>
    <t>Title of Offeror's Point of Contact:</t>
  </si>
  <si>
    <t>Telephone:</t>
  </si>
  <si>
    <t>E-mail:</t>
  </si>
  <si>
    <t>UEI No.:</t>
  </si>
  <si>
    <t>Tax Identification No., if available:</t>
  </si>
  <si>
    <t>Instructions</t>
  </si>
  <si>
    <t xml:space="preserve">The contractor is responsible for estimating the types, quantities, and prices of all resources required to perform the activities described in the statement of work. Instructions on how to complete the price proposal are found below as well as within the schedule tab for each price element. </t>
  </si>
  <si>
    <r>
      <t xml:space="preserve">Schedules A through J are provided in Appendix C to facilitate cost and pricing proposal preparation. Please note:
- Schedules A through J are linked and contain formulas to facilitate preparation.
</t>
    </r>
    <r>
      <rPr>
        <b/>
        <sz val="11"/>
        <color rgb="FF000000"/>
        <rFont val="Calibri"/>
        <family val="2"/>
      </rPr>
      <t xml:space="preserve">- Contractor input is required in the grayed cells on all applicable schedules.  
- No entries can be made in the white cells, which are populated from other cells or contain formulas. 
</t>
    </r>
    <r>
      <rPr>
        <sz val="11"/>
        <color rgb="FF000000"/>
        <rFont val="Calibri"/>
        <family val="2"/>
      </rPr>
      <t>- Additional instructions are included at the top of each schedule.
- If selected for award, an additional worksheet may be requested to assist in determining payment schedule.
- If additional space or an unlocked version of Appendix C is required, a request may be submitted to DOTSBIR@dot.gov</t>
    </r>
  </si>
  <si>
    <t>Indirect Costs</t>
  </si>
  <si>
    <t>Ref.</t>
  </si>
  <si>
    <t>Category</t>
  </si>
  <si>
    <t>Instruction</t>
  </si>
  <si>
    <t>Yes</t>
  </si>
  <si>
    <t>No</t>
  </si>
  <si>
    <t>Indirect Rates - U.S. Government Review</t>
  </si>
  <si>
    <t xml:space="preserve">The company has provided indirect rate submissions to an agency of the U.S. Government. If yes, include the most recent submission within the supporting documentation. Also include past rate approval both provisional and final for the past three (3) years. If no, proceed to number 2. </t>
  </si>
  <si>
    <t>Indirect Rates - Independent Auditor or Internal Accounting</t>
  </si>
  <si>
    <t>The company has established rates in accordance with Federal Generally Accepted Accounting Principles (GAAP). If yes, please provide detailed costs showing your companies direct and indirect costs in the supporting documentation. Include the calculations showing how you came to the indirect rates used in the cost proposal. If no, proceed to number 3.</t>
  </si>
  <si>
    <t>Government Property</t>
  </si>
  <si>
    <t>Government property (not included within either materials or equipment) is required in the performance of this offer. If yes, identify the property within the technical proposal.</t>
  </si>
  <si>
    <t>Other Resources</t>
  </si>
  <si>
    <t>- Federal Acquisition Regulation (FAR): https://www.acquisition.gov/far-overhaul
- Transportation Acquisition Regulation (TAR): https://www.transportation.gov/administrations/assistant-secretary-administration/transportation-acquisition-regulation-tar 
- In addition to the Federal Acquisition Regulation and Transportation Acquisition Regulation, the Defense Contract Audit Agency (DCAA) website (https://www.dcaa.mil/) has useful information. There are a number of useful topic areas under the Guidance and Checklists &amp; Tools tabs including the Contract Audit Manual, audit programs for various audit types, audit office locator instructions, and FAQs. The DCAA website is a valuable resource for prospective contractors.</t>
  </si>
  <si>
    <t>How to Submit Appendix C</t>
  </si>
  <si>
    <t xml:space="preserve">Fill out the spreadsheet as directed and upload it to the indicated section in the proposal submission website. If you have trouble accessing the Appendix C spreadsheet, please contact the U.S. DOT SBIR Program Office at DOTSBIR@dot.gov. </t>
  </si>
  <si>
    <t>Schedule A  - Cost Summary</t>
  </si>
  <si>
    <t xml:space="preserve">Schedule A summarizes the direct costs from Schedules B through J. All direct costs from Schedules B-J automatically populate in Schedule A. Schedule A utilizes the most common methods of indirect costs and calculations, however, the contractor should enter fringe benefit, overhead, General &amp; Administrative expense (G&amp;A), and profit rates in the business format it uses. If the current Schedule A formulas do not sufficiently align with your accounting practices please contact the SBIR Program Office DOTSBIR@dot.gov for an unlocked version of Appendix C </t>
  </si>
  <si>
    <r>
      <rPr>
        <b/>
        <sz val="11"/>
        <color rgb="FF000000"/>
        <rFont val="Calibri"/>
        <family val="2"/>
      </rPr>
      <t>Pricing:</t>
    </r>
    <r>
      <rPr>
        <sz val="11"/>
        <color rgb="FF000000"/>
        <rFont val="Calibri"/>
        <family val="2"/>
      </rPr>
      <t xml:space="preserve"> For most schedules, the contractor enters the description, unit price, and quantity, and the worksheet calculates the total. The total is then automatically populated to the correct line on Schedule A. The amounts on schedule A are rounded to the nearest dollar. If the total for the technical FFP is slightly above the ceiling stated in the solicitation, please insert -$1 in cell to the left of the "Total Technical Effort" Line 16</t>
    </r>
  </si>
  <si>
    <r>
      <rPr>
        <b/>
        <sz val="11"/>
        <color rgb="FF000000"/>
        <rFont val="Calibri"/>
        <family val="2"/>
      </rPr>
      <t xml:space="preserve">Narrative: </t>
    </r>
    <r>
      <rPr>
        <sz val="11"/>
        <color rgb="FF000000"/>
        <rFont val="Calibri"/>
        <family val="2"/>
      </rPr>
      <t xml:space="preserve">The contractor must prepare a narrative within each schedule describing the approach to estimating each cost element. Each schedule includes space for the narrative. If additional space is needed, indicate that the narrative is included within the supporting documentation. </t>
    </r>
  </si>
  <si>
    <t>Price Element</t>
  </si>
  <si>
    <t>Amount</t>
  </si>
  <si>
    <t>Supporting Documents (Y/N)</t>
  </si>
  <si>
    <t>Total Direct Labor (from Schedule B)</t>
  </si>
  <si>
    <t>Materials (from Schedule C)</t>
  </si>
  <si>
    <t>Equipment (from Schedule D)</t>
  </si>
  <si>
    <t>Subcontracts (from Schedule F)</t>
  </si>
  <si>
    <t>Consultants (from Schedule G)</t>
  </si>
  <si>
    <t>Travel (from Schedule H)</t>
  </si>
  <si>
    <t>Other Direct Costs (from Schedule I)</t>
  </si>
  <si>
    <t>Total Direct Costs (Lines 1 to 8)</t>
  </si>
  <si>
    <t>Indirect Rates:</t>
  </si>
  <si>
    <r>
      <t>Fringe Benefits*</t>
    </r>
    <r>
      <rPr>
        <b/>
        <sz val="11"/>
        <color rgb="FFFF0000"/>
        <rFont val="Calibri"/>
        <family val="2"/>
      </rPr>
      <t xml:space="preserve"> </t>
    </r>
    <r>
      <rPr>
        <b/>
        <sz val="11"/>
        <color rgb="FFC00000"/>
        <rFont val="Calibri"/>
        <family val="2"/>
      </rPr>
      <t>(Allocated on labor)</t>
    </r>
  </si>
  <si>
    <r>
      <t>Labor Overhead*</t>
    </r>
    <r>
      <rPr>
        <b/>
        <sz val="11"/>
        <color rgb="FFFF0000"/>
        <rFont val="Calibri"/>
        <family val="2"/>
      </rPr>
      <t xml:space="preserve"> </t>
    </r>
    <r>
      <rPr>
        <b/>
        <sz val="11"/>
        <color rgb="FFC00000"/>
        <rFont val="Calibri"/>
        <family val="2"/>
      </rPr>
      <t>(Allocated on labor and fringe benefits)</t>
    </r>
  </si>
  <si>
    <r>
      <t xml:space="preserve">General and Administrative Expense* </t>
    </r>
    <r>
      <rPr>
        <b/>
        <sz val="11"/>
        <color rgb="FFC00000"/>
        <rFont val="Calibri"/>
        <family val="2"/>
      </rPr>
      <t>(Allocated on total direct costs, fringe, and labor overhead)</t>
    </r>
  </si>
  <si>
    <r>
      <rPr>
        <b/>
        <sz val="11"/>
        <color rgb="FF000000"/>
        <rFont val="Calibri"/>
        <family val="2"/>
      </rPr>
      <t>Approximate SBIR Percentage Research and/or Analytical Effort Total Performed by the SBIR offeror ((Line 13 - (Lines 4 + 5))/Line 13).</t>
    </r>
    <r>
      <rPr>
        <b/>
        <sz val="10"/>
        <color rgb="FF000000"/>
        <rFont val="Calibri"/>
        <family val="2"/>
      </rPr>
      <t xml:space="preserve">
</t>
    </r>
    <r>
      <rPr>
        <b/>
        <i/>
        <u/>
        <sz val="10"/>
        <color rgb="FF000000"/>
        <rFont val="Calibri"/>
        <family val="2"/>
      </rPr>
      <t>If 66.66% (Phase I) or 50% (Phase II) or less please contact the SBIR Program Office.</t>
    </r>
  </si>
  <si>
    <t>Total Estimated Cost (Line 8 + Lines 9 to 11)</t>
  </si>
  <si>
    <r>
      <t xml:space="preserve">Profit (Rate (%) </t>
    </r>
    <r>
      <rPr>
        <sz val="11"/>
        <color rgb="FF000000"/>
        <rFont val="Calibri"/>
        <family val="2"/>
      </rPr>
      <t>Not to exceed two (2) decimal places</t>
    </r>
  </si>
  <si>
    <t xml:space="preserve">Total  Technical Effort </t>
  </si>
  <si>
    <r>
      <rPr>
        <b/>
        <sz val="11"/>
        <color rgb="FF000000"/>
        <rFont val="Calibri"/>
        <family val="2"/>
      </rPr>
      <t xml:space="preserve">Technical and Business Assistance Services (TABA) </t>
    </r>
    <r>
      <rPr>
        <b/>
        <i/>
        <sz val="11"/>
        <color rgb="FF000000"/>
        <rFont val="Calibri"/>
        <family val="2"/>
      </rPr>
      <t xml:space="preserve"> - Not to Exceed $6,500.00 </t>
    </r>
  </si>
  <si>
    <t>Total Firm Fixed Price (Technical Effort+ TABA, if requested)</t>
  </si>
  <si>
    <t>Indirect Rate Narrative</t>
  </si>
  <si>
    <t xml:space="preserve">* If the application of indirect rates differs from above, provided narrative on the allocations. </t>
  </si>
  <si>
    <t>Profit Narrative</t>
  </si>
  <si>
    <t>** Per the SBIR Policy Directive, awarding agencies must provide for a reasonable fee or profit on SBIR funding agreements, consistent with normal profit margins provided to profit-making firms for R/R&amp;D work.</t>
  </si>
  <si>
    <t xml:space="preserve">Schedule B - Direct Labor </t>
  </si>
  <si>
    <r>
      <t>Key Personnel:</t>
    </r>
    <r>
      <rPr>
        <sz val="11"/>
        <color theme="1"/>
        <rFont val="Calibri"/>
        <family val="2"/>
        <scheme val="minor"/>
      </rPr>
      <t xml:space="preserve"> Indicate whether each individual included within the key personnel section of the technical proposal. If yes, then include the individual's role. </t>
    </r>
  </si>
  <si>
    <r>
      <rPr>
        <b/>
        <sz val="11"/>
        <color theme="1"/>
        <rFont val="Calibri"/>
        <family val="2"/>
        <scheme val="minor"/>
      </rPr>
      <t>Role:</t>
    </r>
    <r>
      <rPr>
        <sz val="11"/>
        <color theme="1"/>
        <rFont val="Calibri"/>
        <family val="2"/>
        <scheme val="minor"/>
      </rPr>
      <t xml:space="preserve"> Indicate the role of the individual if included as Key Personnel
</t>
    </r>
    <r>
      <rPr>
        <b/>
        <sz val="11"/>
        <color theme="1"/>
        <rFont val="Calibri"/>
        <family val="2"/>
        <scheme val="minor"/>
      </rPr>
      <t>Labor Category:</t>
    </r>
    <r>
      <rPr>
        <sz val="11"/>
        <color theme="1"/>
        <rFont val="Calibri"/>
        <family val="2"/>
        <scheme val="minor"/>
      </rPr>
      <t xml:space="preserve"> To the extent practicable Indicate the labor category that aligns with common labor market categories.
</t>
    </r>
    <r>
      <rPr>
        <b/>
        <sz val="11"/>
        <color theme="1"/>
        <rFont val="Calibri"/>
        <family val="2"/>
        <scheme val="minor"/>
      </rPr>
      <t xml:space="preserve">Title: </t>
    </r>
    <r>
      <rPr>
        <sz val="11"/>
        <color theme="1"/>
        <rFont val="Calibri"/>
        <family val="2"/>
        <scheme val="minor"/>
      </rPr>
      <t xml:space="preserve">If the individual has a title in addition to their labor category please include this information. 
</t>
    </r>
    <r>
      <rPr>
        <b/>
        <i/>
        <sz val="11"/>
        <color theme="1"/>
        <rFont val="Calibri"/>
        <family val="2"/>
        <scheme val="minor"/>
      </rPr>
      <t xml:space="preserve">Do not include individual names. </t>
    </r>
  </si>
  <si>
    <r>
      <rPr>
        <b/>
        <sz val="11"/>
        <color rgb="FF000000"/>
        <rFont val="Calibri"/>
        <family val="2"/>
      </rPr>
      <t>Hours:</t>
    </r>
    <r>
      <rPr>
        <sz val="11"/>
        <color rgb="FF000000"/>
        <rFont val="Calibri"/>
        <family val="2"/>
      </rPr>
      <t xml:space="preserve"> Hours may include fractions based on 15 minute increments</t>
    </r>
  </si>
  <si>
    <t>Phase I</t>
  </si>
  <si>
    <t>Reference</t>
  </si>
  <si>
    <t>Key Personnel (Yes/No)</t>
  </si>
  <si>
    <t>Role / Labor Category / Title</t>
  </si>
  <si>
    <t>Hours</t>
  </si>
  <si>
    <t>Rate</t>
  </si>
  <si>
    <t>Direct Labor</t>
  </si>
  <si>
    <t>Support Doc. Page No.</t>
  </si>
  <si>
    <t xml:space="preserve">Example </t>
  </si>
  <si>
    <t>Principal Investigator - Scientist IV - VP of R&amp;D</t>
  </si>
  <si>
    <t>Total Direct Labor Phase I</t>
  </si>
  <si>
    <t>Labor - Narrative</t>
  </si>
  <si>
    <r>
      <rPr>
        <b/>
        <sz val="11"/>
        <color theme="1"/>
        <rFont val="Calibri"/>
        <family val="2"/>
        <scheme val="minor"/>
      </rPr>
      <t xml:space="preserve">Instructions - Correlation: </t>
    </r>
    <r>
      <rPr>
        <sz val="11"/>
        <color theme="1"/>
        <rFont val="Calibri"/>
        <family val="2"/>
        <scheme val="minor"/>
      </rPr>
      <t>Align the individual's labor to the tasking proposed. See examples below.</t>
    </r>
    <r>
      <rPr>
        <b/>
        <sz val="11"/>
        <color theme="1"/>
        <rFont val="Calibri"/>
        <family val="2"/>
        <scheme val="minor"/>
      </rPr>
      <t xml:space="preserve">
Rate Basis: </t>
    </r>
    <r>
      <rPr>
        <sz val="11"/>
        <color theme="1"/>
        <rFont val="Calibri"/>
        <family val="2"/>
        <scheme val="minor"/>
      </rPr>
      <t xml:space="preserve">Provide the basis for the rates proposed. For example, actual employee rates (if so, provide payroll documentation), BLS rates, or internet-based market rate comparison tool. </t>
    </r>
  </si>
  <si>
    <t>Labor Category/Title</t>
  </si>
  <si>
    <t>Hours Phase I</t>
  </si>
  <si>
    <t>Phase I Hours Correlation to Tasking</t>
  </si>
  <si>
    <t>Example</t>
  </si>
  <si>
    <t>Data Scientist</t>
  </si>
  <si>
    <t xml:space="preserve">Task 6.1 Data Collection
</t>
  </si>
  <si>
    <t xml:space="preserve">Total Direct Labor </t>
  </si>
  <si>
    <t xml:space="preserve">Schedule C - Materials </t>
  </si>
  <si>
    <r>
      <rPr>
        <b/>
        <sz val="11"/>
        <color theme="1"/>
        <rFont val="Calibri"/>
        <family val="2"/>
        <scheme val="minor"/>
      </rPr>
      <t xml:space="preserve">Instructions: </t>
    </r>
    <r>
      <rPr>
        <sz val="11"/>
        <color theme="1"/>
        <rFont val="Calibri"/>
        <family val="2"/>
        <scheme val="minor"/>
      </rPr>
      <t xml:space="preserve">The contractor shall submit documentation to support each item proposed. Examples of supporting documentation include, a quote, screen shot of a webpage, and receipts from previous purchases.  </t>
    </r>
  </si>
  <si>
    <r>
      <rPr>
        <b/>
        <sz val="11"/>
        <color theme="1"/>
        <rFont val="Calibri"/>
        <family val="2"/>
        <scheme val="minor"/>
      </rPr>
      <t>“Material”</t>
    </r>
    <r>
      <rPr>
        <sz val="11"/>
        <color theme="1"/>
        <rFont val="Calibri"/>
        <family val="2"/>
        <scheme val="minor"/>
      </rPr>
      <t xml:space="preserve"> means property that may be consumed or expended during the performance of a contract, component parts of a higher assembly, or items that lose their individual identity through incorporation into an end-item. (FAR 45.101)</t>
    </r>
  </si>
  <si>
    <t>Item Description</t>
  </si>
  <si>
    <t>Unit Price</t>
  </si>
  <si>
    <t>Quantity</t>
  </si>
  <si>
    <t>Total</t>
  </si>
  <si>
    <t>Source</t>
  </si>
  <si>
    <t xml:space="preserve">Support Doc. Page No. </t>
  </si>
  <si>
    <t>Trilithium 100 lb</t>
  </si>
  <si>
    <t>XYZ Inc. Website</t>
  </si>
  <si>
    <t>Total Materials (to Schedule A)</t>
  </si>
  <si>
    <t>Materials Narrative</t>
  </si>
  <si>
    <r>
      <rPr>
        <b/>
        <sz val="11"/>
        <rFont val="Calibri"/>
        <family val="2"/>
        <scheme val="minor"/>
      </rPr>
      <t>Instructions:</t>
    </r>
    <r>
      <rPr>
        <sz val="11"/>
        <rFont val="Calibri"/>
        <family val="2"/>
        <scheme val="minor"/>
      </rPr>
      <t xml:space="preserve"> Provide an explanation of why the quantities of the materials proposed above are needed and include the tasks they are associated with. If the rate and/or quantities are estimated, then explain how they were determined.</t>
    </r>
  </si>
  <si>
    <t>Task(s)</t>
  </si>
  <si>
    <t>Narrative</t>
  </si>
  <si>
    <t>1.5 and 1.7.1</t>
  </si>
  <si>
    <t>Construction of prototype casting.</t>
  </si>
  <si>
    <t xml:space="preserve">Schedule D - Equipment </t>
  </si>
  <si>
    <r>
      <rPr>
        <b/>
        <sz val="11"/>
        <color theme="1"/>
        <rFont val="Calibri"/>
        <family val="2"/>
        <scheme val="minor"/>
      </rPr>
      <t>“Equipment”</t>
    </r>
    <r>
      <rPr>
        <sz val="11"/>
        <color theme="1"/>
        <rFont val="Calibri"/>
        <family val="2"/>
        <scheme val="minor"/>
      </rPr>
      <t xml:space="preserve"> means a tangible item that is functionally complete for its intended purpose, durable, nonexpendable, and needed for the performance of a contract. Equipment is not intended for sale, and does not ordinarily lose its identity or become a component part of another article when put into use. (FAR 45.101)</t>
    </r>
  </si>
  <si>
    <r>
      <rPr>
        <b/>
        <sz val="11"/>
        <color theme="1"/>
        <rFont val="Calibri"/>
        <family val="2"/>
        <scheme val="minor"/>
      </rPr>
      <t xml:space="preserve">“Special test equipment” </t>
    </r>
    <r>
      <rPr>
        <sz val="11"/>
        <color theme="1"/>
        <rFont val="Calibri"/>
        <family val="2"/>
        <scheme val="minor"/>
      </rPr>
      <t>means either single or multipurpose integrated test units engineered, designed, fabricated, or modified to accomplish special purpose testing in performing a contract. It consists of items or assemblies of equipment including foundations and similar improvements necessary for installing special test equipment, and standard or general purpose items or components that are interconnected and interdependent so as to become a new functional entity for special testing purposes. (FAR 2.101).</t>
    </r>
  </si>
  <si>
    <r>
      <rPr>
        <b/>
        <sz val="11"/>
        <color theme="1"/>
        <rFont val="Calibri"/>
        <family val="2"/>
        <scheme val="minor"/>
      </rPr>
      <t xml:space="preserve">“Special tooling” </t>
    </r>
    <r>
      <rPr>
        <sz val="11"/>
        <color theme="1"/>
        <rFont val="Calibri"/>
        <family val="2"/>
        <scheme val="minor"/>
      </rPr>
      <t xml:space="preserve">means jigs, dies, fixtures, molds, patterns, taps, gauges, and all components of these items including foundations and similar improvements necessary for installing special tooling, and which are of such a specialized nature that without substantial modification or alteration their use is limited to the development or production of particular supplies or parts thereof or to the performance of particular services. (FAR 2.101). </t>
    </r>
  </si>
  <si>
    <t>Turbo Fan Engine</t>
  </si>
  <si>
    <t>Equipment Narrative</t>
  </si>
  <si>
    <r>
      <rPr>
        <b/>
        <sz val="11"/>
        <rFont val="Calibri"/>
        <family val="2"/>
        <scheme val="minor"/>
      </rPr>
      <t>Instructions:</t>
    </r>
    <r>
      <rPr>
        <sz val="11"/>
        <rFont val="Calibri"/>
        <family val="2"/>
        <scheme val="minor"/>
      </rPr>
      <t xml:space="preserve"> Provide an explanation why the quantities of the materials proposed above are needed. If the rate and/or quantities are estimated then explain how they were determined.</t>
    </r>
  </si>
  <si>
    <t>Wind tunnel testing</t>
  </si>
  <si>
    <t xml:space="preserve">Schedule F - Subcontracts </t>
  </si>
  <si>
    <r>
      <rPr>
        <b/>
        <sz val="11"/>
        <color theme="1"/>
        <rFont val="Calibri"/>
        <family val="2"/>
        <scheme val="minor"/>
      </rPr>
      <t xml:space="preserve">Instructions: </t>
    </r>
    <r>
      <rPr>
        <sz val="11"/>
        <color theme="1"/>
        <rFont val="Calibri"/>
        <family val="2"/>
        <scheme val="minor"/>
      </rPr>
      <t>The contractor shall submit documentation to support the prices proposed. Supporting documentation consists of subcontractor quote(s) or proposal(s). The quote(s) or proposal(s) shall support all the cost elements proposed by the subcontractor to the same level of detail required by this Appendix. The subcontractor may use Appendix C to facilitate the preparation of their proposal.</t>
    </r>
  </si>
  <si>
    <r>
      <rPr>
        <b/>
        <sz val="11"/>
        <color theme="1"/>
        <rFont val="Calibri"/>
        <family val="2"/>
        <scheme val="minor"/>
      </rPr>
      <t xml:space="preserve">“Subcontract” </t>
    </r>
    <r>
      <rPr>
        <sz val="11"/>
        <color theme="1"/>
        <rFont val="Calibri"/>
        <family val="2"/>
        <scheme val="minor"/>
      </rPr>
      <t>means a contract or contractual action entered into by a prime contractor or subcontractor for the purpose of obtaining supplies, materials, equipment, or services of any kind under a prime contract. (FAR 3.502-1).</t>
    </r>
  </si>
  <si>
    <t xml:space="preserve">Vendor </t>
  </si>
  <si>
    <t xml:space="preserve">Summary of Effort </t>
  </si>
  <si>
    <t>Hi Tech Fabrication Inc.</t>
  </si>
  <si>
    <t>Fabrication of Prototype Frame</t>
  </si>
  <si>
    <t>Total Subcontracts (to Schedule A)</t>
  </si>
  <si>
    <t>Subcontractors Narrative</t>
  </si>
  <si>
    <t>Tasks</t>
  </si>
  <si>
    <t>6.3.2 and 7.2</t>
  </si>
  <si>
    <t xml:space="preserve">Subcontractor will build a frame for the prototype and another for the beta model. </t>
  </si>
  <si>
    <t>Schedule G - Consultants</t>
  </si>
  <si>
    <t xml:space="preserve">The contractor shall submit documentation to support the prices proposed. Supporting documentation consists of consultant quote(s) or proposal(s). The quote(s) or proposal(s) shall include a description of the services to be provided and evidence that the rates proposed are the same as the rates charged to other customers.  </t>
  </si>
  <si>
    <r>
      <rPr>
        <b/>
        <sz val="11"/>
        <color theme="1"/>
        <rFont val="Calibri"/>
        <family val="2"/>
        <scheme val="minor"/>
      </rPr>
      <t>"Professional and consultant services”</t>
    </r>
    <r>
      <rPr>
        <sz val="11"/>
        <color theme="1"/>
        <rFont val="Calibri"/>
        <family val="2"/>
        <scheme val="minor"/>
      </rPr>
      <t xml:space="preserve"> means those services rendered by persons who are members of a particular profession or possess a special skill and who are not officers or employees of the contractor. Professional and consultant services are generally acquired to obtain information, advice, opinions, alternatives, conclusions, recommendations, training, or direct assistance, such as studies, analyses, evaluations, liaison with Government officials, or other forms of representation. (FAR 31.205-33(a)). </t>
    </r>
  </si>
  <si>
    <t>Rate (Loaded)</t>
  </si>
  <si>
    <t xml:space="preserve">Summary of Services </t>
  </si>
  <si>
    <t>Vehicle Engineering Consulting</t>
  </si>
  <si>
    <t>Test Results Review &amp; Recommendations.</t>
  </si>
  <si>
    <t>Total Consultants (to Schedule A)</t>
  </si>
  <si>
    <t>Consultants Narrative</t>
  </si>
  <si>
    <t>Purpose of Consultant &amp; Technical Proposal Task Reference</t>
  </si>
  <si>
    <t>Provide technical expertise and analysis of sensor test data, Tasks 6 and 7.</t>
  </si>
  <si>
    <t>Basis of Rate Proposed</t>
  </si>
  <si>
    <t>Commercial rate for all customers. See Invoice from Subcontractor in Supporting Documentation</t>
  </si>
  <si>
    <t xml:space="preserve">Schedule H - Travel </t>
  </si>
  <si>
    <r>
      <rPr>
        <b/>
        <sz val="11"/>
        <color rgb="FF000000"/>
        <rFont val="Calibri"/>
        <family val="2"/>
      </rPr>
      <t xml:space="preserve">Instructions: </t>
    </r>
    <r>
      <rPr>
        <sz val="11"/>
        <color rgb="FF000000"/>
        <rFont val="Calibri"/>
        <family val="2"/>
      </rPr>
      <t xml:space="preserve">The contractor enters the number of people and unit airfare cost, and the worksheet calculates the total airfare. The contractor then enters the per diem and number of days*, and the worksheet calculates the total per diem costs (*the worksheet calculates the total per diem using 75% per diem rates for travel days and 100% per diem rates for non-travel days). </t>
    </r>
    <r>
      <rPr>
        <b/>
        <sz val="11"/>
        <color rgb="FF000000"/>
        <rFont val="Calibri"/>
        <family val="2"/>
      </rPr>
      <t xml:space="preserve">If travel is a single day (less than 12 hours) then do not enter per diem rates. </t>
    </r>
    <r>
      <rPr>
        <sz val="11"/>
        <color rgb="FF000000"/>
        <rFont val="Calibri"/>
        <family val="2"/>
      </rPr>
      <t xml:space="preserve">The worksheet then calculates the total trip cost. When all trips are entered, the worksheet calculates the total travel cost, and that automatically populates the travel cost on Schedule A. 
- Travel should not include in person kickoff and/or final briefings.
- Travel has historically been atypical for Phase I, but is allowed if it is directly related to the performance of the technical work.
- The travel narrative section is where the contractor provides a description and amount of other types of the travel costs, if needed. </t>
    </r>
  </si>
  <si>
    <t>Fill in your travel information in the gray cells. The white cells will be automatically calculated.</t>
  </si>
  <si>
    <t>Trip:</t>
  </si>
  <si>
    <t>Time Frame</t>
  </si>
  <si>
    <t xml:space="preserve">Q3 </t>
  </si>
  <si>
    <t>From:</t>
  </si>
  <si>
    <t>Boston</t>
  </si>
  <si>
    <t>To:</t>
  </si>
  <si>
    <t>Washington DC</t>
  </si>
  <si>
    <t>Technical Proposal Ref. &amp; Estimated Date</t>
  </si>
  <si>
    <t>Task 3A - Month 6</t>
  </si>
  <si>
    <t>Purpose - Tech Proposal Ref.</t>
  </si>
  <si>
    <t>Testing of prototype at subcontractor's facility.</t>
  </si>
  <si>
    <t>Supporting Doc. Pgs.</t>
  </si>
  <si>
    <t>23-24</t>
  </si>
  <si>
    <t># Travelers</t>
  </si>
  <si>
    <t># Days</t>
  </si>
  <si>
    <t># Nights</t>
  </si>
  <si>
    <t># Travel Days</t>
  </si>
  <si>
    <t>Airfare/Rail
(per person)</t>
  </si>
  <si>
    <t>Local Travel Mileage
(total)</t>
  </si>
  <si>
    <t>Rental Car (total)</t>
  </si>
  <si>
    <t>Taxi/Rideshare (total)</t>
  </si>
  <si>
    <t>Transportation Total</t>
  </si>
  <si>
    <t>Per Diem M&amp;IE
(per person)</t>
  </si>
  <si>
    <t>Per Diem Lodging
(per person)</t>
  </si>
  <si>
    <t>Travel Day (75%) Per Diem (per person)</t>
  </si>
  <si>
    <t>Per Diem Total</t>
  </si>
  <si>
    <t>Other Travel Expense</t>
  </si>
  <si>
    <t>Trip Total</t>
  </si>
  <si>
    <t>Travel Total</t>
  </si>
  <si>
    <t>Travel Narrative</t>
  </si>
  <si>
    <t>PreferRedcarrier.com - Support Doc. Pg. 15</t>
  </si>
  <si>
    <t>72.5 cents -  430 miles - Google Maps Support Doc. Pg 19</t>
  </si>
  <si>
    <t xml:space="preserve">Rental Car </t>
  </si>
  <si>
    <t>3 days at $75 per day, Support Doc. Pg. 16</t>
  </si>
  <si>
    <t xml:space="preserve">Taxi/Rideshare </t>
  </si>
  <si>
    <t>Uber Estimate Supporting Doc. Pg 18</t>
  </si>
  <si>
    <t xml:space="preserve">Per Diem </t>
  </si>
  <si>
    <t>https://www.gsa.gov/travel/plan-book/per-diem-rates/per-diem-rates-results?action=perdiems_report&amp;fiscal_year=2026&amp;state=DC&amp;city=&amp;zip=</t>
  </si>
  <si>
    <t>AirportShuttle $50 one way TintedAirportExpressVan.com  Support Doc. 21</t>
  </si>
  <si>
    <t>Schedule I - Other Direct Costs</t>
  </si>
  <si>
    <t>The contractor shall submit documentation to support the proposed cost for each item proposed under this schedule. Supporting documentation may consist of vendor quotes, invoices for recent purchases, internet quotes, etc.</t>
  </si>
  <si>
    <t>Examples include software license fees, cloud services, rental fees, shipping costs, cost of money, and royalties.</t>
  </si>
  <si>
    <t>Cost / Price Basis</t>
  </si>
  <si>
    <t>Man lift Rental</t>
  </si>
  <si>
    <t>Quote</t>
  </si>
  <si>
    <t>Total Other Direct Costs (to Schedule A)</t>
  </si>
  <si>
    <t>Other Direct Costs Narrative</t>
  </si>
  <si>
    <t xml:space="preserve">Purpose of Item(s) Proposed </t>
  </si>
  <si>
    <t>Install test item on testing rig.</t>
  </si>
  <si>
    <t xml:space="preserve">Schedule J - TABA </t>
  </si>
  <si>
    <r>
      <rPr>
        <b/>
        <sz val="11"/>
        <color rgb="FF000000"/>
        <rFont val="Calibri"/>
        <family val="2"/>
      </rPr>
      <t xml:space="preserve">Instructions: </t>
    </r>
    <r>
      <rPr>
        <sz val="11"/>
        <color rgb="FF000000"/>
        <rFont val="Calibri"/>
        <family val="2"/>
      </rPr>
      <t>The contractor shall submit documentation to support the TABA services. Deliverables should be priced per deliverable. If hours were not provided by the vendor insert n/a.</t>
    </r>
  </si>
  <si>
    <t>Deliverable</t>
  </si>
  <si>
    <t xml:space="preserve">Supporting Doc. Page No. </t>
  </si>
  <si>
    <t>Market Survey</t>
  </si>
  <si>
    <t>Total TABA Not to Exceed $6,500.00 (to Schedule A)</t>
  </si>
  <si>
    <t xml:space="preserve">TABA Narrative </t>
  </si>
  <si>
    <t>Est. Hours</t>
  </si>
  <si>
    <t>Deliverable Description</t>
  </si>
  <si>
    <t>Survey the market for used flying saucers.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</si>
</sst>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6" formatCode="&quot;$&quot;#,##0_);[Red]\(&quot;$&quot;#,##0\)"/>
    <numFmt numFmtId="8" formatCode="&quot;$&quot;#,##0.00_);[Red]\(&quot;$&quot;#,##0.00\)"/>
    <numFmt numFmtId="44" formatCode="_(&quot;$&quot;* #,##0.00_);_(&quot;$&quot;* \(#,##0.00\);_(&quot;$&quot;* &quot;-&quot;??_);_(@_)"/>
    <numFmt numFmtId="164" formatCode="_(&quot;$&quot;* #,##0_);_(&quot;$&quot;* \(#,##0\);_(&quot;$&quot;* &quot;-&quot;??_);_(@_)"/>
    <numFmt numFmtId="165" formatCode="&quot;$&quot;#,##0.00"/>
    <numFmt numFmtId="166" formatCode="&quot;$&quot;#,##0"/>
  </numFmts>
  <fonts count="31" x14ac:knownFonts="1">
    <font>
      <sz val="11"/>
      <color theme="1"/>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b/>
      <sz val="11"/>
      <name val="Calibri"/>
      <family val="2"/>
      <scheme val="minor"/>
    </font>
    <font>
      <b/>
      <sz val="11"/>
      <color rgb="FF000000"/>
      <name val="Calibri"/>
      <family val="2"/>
      <scheme val="minor"/>
    </font>
    <font>
      <b/>
      <sz val="10"/>
      <color theme="1"/>
      <name val="Calibri"/>
      <family val="2"/>
      <scheme val="minor"/>
    </font>
    <font>
      <b/>
      <sz val="10"/>
      <name val="Calibri"/>
      <family val="2"/>
      <scheme val="minor"/>
    </font>
    <font>
      <sz val="11"/>
      <name val="Calibri"/>
      <family val="2"/>
      <scheme val="minor"/>
    </font>
    <font>
      <sz val="11"/>
      <color theme="1"/>
      <name val="Calibri"/>
      <family val="2"/>
    </font>
    <font>
      <b/>
      <sz val="11"/>
      <color theme="1"/>
      <name val="Calibri"/>
      <family val="2"/>
    </font>
    <font>
      <sz val="11"/>
      <name val="Calibri"/>
      <family val="2"/>
    </font>
    <font>
      <u/>
      <sz val="11"/>
      <color theme="10"/>
      <name val="Calibri"/>
      <family val="2"/>
      <scheme val="minor"/>
    </font>
    <font>
      <b/>
      <sz val="11"/>
      <color theme="0"/>
      <name val="Calibri"/>
      <family val="2"/>
      <scheme val="minor"/>
    </font>
    <font>
      <sz val="11"/>
      <color theme="0"/>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2"/>
      <color theme="1"/>
      <name val="Calibri"/>
      <family val="2"/>
      <scheme val="minor"/>
    </font>
    <font>
      <b/>
      <sz val="10"/>
      <color rgb="FF000000"/>
      <name val="Calibri"/>
      <family val="2"/>
    </font>
    <font>
      <b/>
      <sz val="11"/>
      <color rgb="FF000000"/>
      <name val="Calibri"/>
      <family val="2"/>
    </font>
    <font>
      <sz val="11"/>
      <color rgb="FF000000"/>
      <name val="Calibri"/>
      <family val="2"/>
    </font>
    <font>
      <b/>
      <i/>
      <u/>
      <sz val="10"/>
      <color rgb="FF000000"/>
      <name val="Calibri"/>
      <family val="2"/>
    </font>
    <font>
      <b/>
      <sz val="11"/>
      <color rgb="FFFF0000"/>
      <name val="Calibri"/>
      <family val="2"/>
    </font>
    <font>
      <b/>
      <sz val="11"/>
      <color rgb="FFC00000"/>
      <name val="Calibri"/>
      <family val="2"/>
    </font>
    <font>
      <b/>
      <i/>
      <sz val="11"/>
      <color rgb="FF000000"/>
      <name val="Calibri"/>
      <family val="2"/>
    </font>
    <font>
      <b/>
      <i/>
      <sz val="11"/>
      <color theme="1"/>
      <name val="Calibri"/>
      <family val="2"/>
      <scheme val="minor"/>
    </font>
    <font>
      <sz val="12"/>
      <color theme="0"/>
      <name val="Calibri"/>
      <family val="2"/>
      <scheme val="minor"/>
    </font>
    <font>
      <sz val="10"/>
      <color theme="1"/>
      <name val="Calibri"/>
      <family val="2"/>
      <scheme val="minor"/>
    </font>
    <font>
      <b/>
      <sz val="9"/>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A5A5A5"/>
      </patternFill>
    </fill>
    <fill>
      <patternFill patternType="solid">
        <fgColor theme="3"/>
        <bgColor indexed="64"/>
      </patternFill>
    </fill>
    <fill>
      <patternFill patternType="solid">
        <fgColor theme="3" tint="0.79998168889431442"/>
        <bgColor indexed="64"/>
      </patternFill>
    </fill>
    <fill>
      <patternFill patternType="solid">
        <fgColor theme="3" tint="0.79998168889431442"/>
        <bgColor rgb="FFD8D8D8"/>
      </patternFill>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theme="1"/>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theme="1"/>
      </top>
      <bottom style="thin">
        <color indexed="64"/>
      </bottom>
      <diagonal/>
    </border>
    <border>
      <left style="thin">
        <color theme="1"/>
      </left>
      <right style="thin">
        <color theme="1"/>
      </right>
      <top/>
      <bottom style="thin">
        <color theme="1"/>
      </bottom>
      <diagonal/>
    </border>
    <border>
      <left style="medium">
        <color theme="1"/>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0" fontId="13" fillId="0" borderId="0" applyNumberFormat="0" applyFill="0" applyBorder="0" applyAlignment="0" applyProtection="0"/>
  </cellStyleXfs>
  <cellXfs count="368">
    <xf numFmtId="0" fontId="0" fillId="0" borderId="0" xfId="0"/>
    <xf numFmtId="164" fontId="1" fillId="0" borderId="1" xfId="1" applyNumberFormat="1" applyFont="1" applyBorder="1" applyAlignment="1" applyProtection="1">
      <alignment horizontal="right"/>
    </xf>
    <xf numFmtId="0" fontId="4" fillId="0" borderId="0" xfId="0" applyFont="1"/>
    <xf numFmtId="0" fontId="3" fillId="0" borderId="0" xfId="0" applyFont="1"/>
    <xf numFmtId="0" fontId="0" fillId="0" borderId="0" xfId="0" applyAlignment="1">
      <alignment wrapText="1"/>
    </xf>
    <xf numFmtId="0" fontId="3" fillId="0" borderId="0" xfId="0" applyFont="1" applyAlignment="1">
      <alignment wrapText="1"/>
    </xf>
    <xf numFmtId="0" fontId="0" fillId="0" borderId="0" xfId="0" applyAlignment="1">
      <alignment vertical="top"/>
    </xf>
    <xf numFmtId="0" fontId="0" fillId="0" borderId="0" xfId="0" applyAlignment="1">
      <alignment vertical="center"/>
    </xf>
    <xf numFmtId="165" fontId="0" fillId="0" borderId="0" xfId="0" applyNumberFormat="1"/>
    <xf numFmtId="0" fontId="1" fillId="0" borderId="3" xfId="0" applyFont="1" applyBorder="1" applyAlignment="1">
      <alignment horizontal="left"/>
    </xf>
    <xf numFmtId="0" fontId="1" fillId="0" borderId="4" xfId="0" applyFont="1" applyBorder="1" applyAlignment="1" applyProtection="1">
      <alignment horizontal="left"/>
      <protection locked="0"/>
    </xf>
    <xf numFmtId="0" fontId="0" fillId="0" borderId="0" xfId="0" applyAlignment="1">
      <alignment vertical="top" wrapText="1"/>
    </xf>
    <xf numFmtId="0" fontId="1" fillId="0" borderId="1" xfId="0" applyFont="1" applyBorder="1" applyAlignment="1">
      <alignment horizontal="center" vertical="top" wrapText="1"/>
    </xf>
    <xf numFmtId="0" fontId="1" fillId="2" borderId="1" xfId="0" applyFont="1" applyFill="1" applyBorder="1" applyAlignment="1">
      <alignment horizontal="center" vertical="top"/>
    </xf>
    <xf numFmtId="44" fontId="1" fillId="0" borderId="1" xfId="1" applyFont="1" applyBorder="1" applyAlignment="1" applyProtection="1">
      <alignment horizontal="center" vertical="top"/>
    </xf>
    <xf numFmtId="0" fontId="1" fillId="0" borderId="2" xfId="0" applyFont="1" applyBorder="1" applyAlignment="1">
      <alignment horizontal="left"/>
    </xf>
    <xf numFmtId="44" fontId="1" fillId="2" borderId="1" xfId="1" applyFont="1" applyFill="1" applyBorder="1" applyAlignment="1" applyProtection="1">
      <alignment vertical="top"/>
    </xf>
    <xf numFmtId="0" fontId="0" fillId="0" borderId="0" xfId="0" applyAlignment="1">
      <alignment horizontal="center" vertical="top" wrapText="1"/>
    </xf>
    <xf numFmtId="0" fontId="0" fillId="2" borderId="1" xfId="0" applyFill="1" applyBorder="1" applyAlignment="1">
      <alignment horizontal="center" vertical="top" wrapText="1"/>
    </xf>
    <xf numFmtId="44" fontId="1" fillId="0" borderId="1" xfId="1" applyFont="1" applyFill="1" applyBorder="1" applyAlignment="1" applyProtection="1">
      <alignment vertical="top"/>
    </xf>
    <xf numFmtId="0" fontId="7" fillId="0" borderId="1" xfId="0" applyFont="1" applyBorder="1" applyAlignment="1">
      <alignment horizontal="center" vertical="top" wrapText="1"/>
    </xf>
    <xf numFmtId="0" fontId="1" fillId="0" borderId="10" xfId="0" applyFont="1" applyBorder="1" applyAlignment="1">
      <alignment vertical="top"/>
    </xf>
    <xf numFmtId="0" fontId="1" fillId="0" borderId="3" xfId="0" applyFont="1" applyBorder="1" applyAlignment="1" applyProtection="1">
      <alignment horizontal="left"/>
      <protection locked="0"/>
    </xf>
    <xf numFmtId="0" fontId="1" fillId="0" borderId="0" xfId="0" applyFont="1" applyAlignment="1">
      <alignment vertical="top" wrapText="1"/>
    </xf>
    <xf numFmtId="44" fontId="1" fillId="0" borderId="0" xfId="0" applyNumberFormat="1" applyFont="1" applyAlignment="1">
      <alignment vertical="top" wrapText="1"/>
    </xf>
    <xf numFmtId="0" fontId="1" fillId="0" borderId="9" xfId="0" applyFont="1" applyBorder="1" applyAlignment="1">
      <alignment horizontal="right" vertical="top"/>
    </xf>
    <xf numFmtId="166" fontId="1" fillId="0" borderId="14" xfId="1" applyNumberFormat="1" applyFont="1" applyBorder="1" applyAlignment="1" applyProtection="1">
      <alignment horizontal="right" vertical="top"/>
    </xf>
    <xf numFmtId="44" fontId="1" fillId="0" borderId="14" xfId="1" applyFont="1" applyBorder="1" applyAlignment="1" applyProtection="1">
      <alignment vertical="top" wrapText="1"/>
    </xf>
    <xf numFmtId="0" fontId="3" fillId="6" borderId="17" xfId="0" applyFont="1" applyFill="1" applyBorder="1" applyAlignment="1">
      <alignment horizontal="center"/>
    </xf>
    <xf numFmtId="0" fontId="1" fillId="0" borderId="2" xfId="0" applyFont="1" applyBorder="1" applyAlignment="1">
      <alignment horizontal="center" vertical="top" wrapText="1"/>
    </xf>
    <xf numFmtId="0" fontId="1" fillId="3" borderId="4" xfId="0" applyFont="1" applyFill="1" applyBorder="1" applyAlignment="1" applyProtection="1">
      <alignment horizontal="center" vertical="top"/>
      <protection locked="0"/>
    </xf>
    <xf numFmtId="0" fontId="1" fillId="3" borderId="9" xfId="0" applyFont="1" applyFill="1" applyBorder="1" applyAlignment="1" applyProtection="1">
      <alignment horizontal="center" vertical="top"/>
      <protection locked="0"/>
    </xf>
    <xf numFmtId="0" fontId="0" fillId="0" borderId="14" xfId="0" applyBorder="1" applyAlignment="1">
      <alignment horizontal="center" vertical="top" wrapText="1"/>
    </xf>
    <xf numFmtId="0" fontId="1" fillId="6"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0" fillId="0" borderId="1" xfId="0" applyBorder="1" applyAlignment="1">
      <alignment horizontal="center" vertical="center" wrapText="1"/>
    </xf>
    <xf numFmtId="44" fontId="0" fillId="0" borderId="1" xfId="1" applyFont="1" applyBorder="1" applyAlignment="1" applyProtection="1">
      <alignment horizontal="center" vertical="center" wrapText="1"/>
    </xf>
    <xf numFmtId="0" fontId="10" fillId="0" borderId="13" xfId="0" applyFont="1" applyBorder="1" applyAlignment="1">
      <alignment horizontal="center" vertical="center" wrapText="1"/>
    </xf>
    <xf numFmtId="0" fontId="1" fillId="0" borderId="1" xfId="0" applyFont="1" applyBorder="1" applyAlignment="1">
      <alignment horizontal="center" vertical="center" wrapText="1"/>
    </xf>
    <xf numFmtId="0" fontId="0" fillId="3" borderId="1" xfId="0" applyFill="1" applyBorder="1" applyAlignment="1" applyProtection="1">
      <alignment horizontal="left" vertical="center" wrapText="1"/>
      <protection locked="0"/>
    </xf>
    <xf numFmtId="0" fontId="0" fillId="3" borderId="1" xfId="0" applyFill="1" applyBorder="1" applyAlignment="1" applyProtection="1">
      <alignment horizontal="center" vertical="center" wrapText="1"/>
      <protection locked="0"/>
    </xf>
    <xf numFmtId="44" fontId="0" fillId="3" borderId="1" xfId="1" applyFont="1" applyFill="1" applyBorder="1" applyAlignment="1" applyProtection="1">
      <alignment vertical="center" wrapText="1"/>
      <protection locked="0"/>
    </xf>
    <xf numFmtId="44" fontId="1" fillId="0" borderId="1" xfId="1" applyFont="1" applyFill="1" applyBorder="1" applyAlignment="1" applyProtection="1">
      <alignment vertical="center" wrapText="1"/>
    </xf>
    <xf numFmtId="0" fontId="1" fillId="6" borderId="1" xfId="0" applyFont="1" applyFill="1" applyBorder="1" applyAlignment="1">
      <alignment vertical="center"/>
    </xf>
    <xf numFmtId="0" fontId="0" fillId="2" borderId="1" xfId="0" applyFill="1" applyBorder="1" applyAlignment="1">
      <alignment vertical="top"/>
    </xf>
    <xf numFmtId="0" fontId="1" fillId="6" borderId="1" xfId="0" applyFont="1" applyFill="1" applyBorder="1" applyAlignment="1">
      <alignment horizontal="center" vertical="center"/>
    </xf>
    <xf numFmtId="0" fontId="0" fillId="2" borderId="1" xfId="0" applyFill="1" applyBorder="1" applyAlignment="1">
      <alignment horizontal="center" vertical="center"/>
    </xf>
    <xf numFmtId="8" fontId="0" fillId="2" borderId="1" xfId="0" applyNumberFormat="1" applyFill="1" applyBorder="1" applyAlignment="1">
      <alignment horizontal="center" vertical="center"/>
    </xf>
    <xf numFmtId="8" fontId="2" fillId="3" borderId="1" xfId="1" applyNumberFormat="1" applyFont="1" applyFill="1" applyBorder="1" applyAlignment="1" applyProtection="1">
      <alignment horizontal="center" vertical="center"/>
      <protection locked="0"/>
    </xf>
    <xf numFmtId="0" fontId="0" fillId="2" borderId="1" xfId="0" applyFill="1" applyBorder="1" applyAlignment="1">
      <alignment horizontal="center" vertical="center" wrapText="1"/>
    </xf>
    <xf numFmtId="0" fontId="1" fillId="3" borderId="1" xfId="0" applyFont="1" applyFill="1" applyBorder="1" applyAlignment="1" applyProtection="1">
      <alignment horizontal="center" vertical="center"/>
      <protection locked="0"/>
    </xf>
    <xf numFmtId="44" fontId="1" fillId="0" borderId="1" xfId="1" applyFont="1" applyFill="1" applyBorder="1" applyAlignment="1" applyProtection="1">
      <alignment horizontal="center" vertical="center"/>
    </xf>
    <xf numFmtId="44" fontId="1" fillId="0" borderId="1" xfId="1" applyFont="1" applyBorder="1" applyAlignment="1" applyProtection="1">
      <alignment horizontal="center" vertical="center"/>
    </xf>
    <xf numFmtId="0" fontId="1" fillId="3" borderId="1" xfId="0" applyFont="1" applyFill="1" applyBorder="1" applyAlignment="1" applyProtection="1">
      <alignment horizontal="center" vertical="center" wrapText="1"/>
      <protection locked="0"/>
    </xf>
    <xf numFmtId="8" fontId="1" fillId="3" borderId="1" xfId="1" applyNumberFormat="1" applyFont="1" applyFill="1" applyBorder="1" applyAlignment="1" applyProtection="1">
      <alignment horizontal="center" vertical="center"/>
      <protection locked="0"/>
    </xf>
    <xf numFmtId="0" fontId="0" fillId="0" borderId="1" xfId="0" applyBorder="1" applyAlignment="1">
      <alignment vertical="center"/>
    </xf>
    <xf numFmtId="0" fontId="5" fillId="6" borderId="1" xfId="0" applyFont="1" applyFill="1" applyBorder="1" applyAlignment="1">
      <alignment vertical="center" wrapText="1"/>
    </xf>
    <xf numFmtId="0" fontId="0" fillId="2" borderId="1" xfId="0" applyFill="1" applyBorder="1" applyAlignment="1">
      <alignment vertical="center"/>
    </xf>
    <xf numFmtId="0" fontId="1"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6" fontId="0" fillId="0" borderId="1" xfId="0" applyNumberFormat="1" applyBorder="1" applyAlignment="1">
      <alignment horizontal="center" vertical="center"/>
    </xf>
    <xf numFmtId="0" fontId="0" fillId="0" borderId="2" xfId="0" applyBorder="1" applyAlignment="1">
      <alignment horizontal="center" vertical="center"/>
    </xf>
    <xf numFmtId="44" fontId="1" fillId="3" borderId="1" xfId="1" applyFont="1" applyFill="1" applyBorder="1" applyAlignment="1" applyProtection="1">
      <alignment horizontal="center" vertical="center"/>
      <protection locked="0"/>
    </xf>
    <xf numFmtId="0" fontId="1" fillId="6" borderId="2" xfId="0" applyFont="1" applyFill="1" applyBorder="1" applyAlignment="1" applyProtection="1">
      <alignment horizontal="center" vertical="center" wrapText="1"/>
      <protection locked="0"/>
    </xf>
    <xf numFmtId="0" fontId="1" fillId="6" borderId="1" xfId="0" applyFont="1"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2" borderId="2" xfId="0" applyFill="1" applyBorder="1" applyAlignment="1">
      <alignment horizontal="center" vertical="center" wrapText="1"/>
    </xf>
    <xf numFmtId="8" fontId="0" fillId="2" borderId="1" xfId="0" applyNumberFormat="1" applyFill="1" applyBorder="1" applyAlignment="1">
      <alignment horizontal="center" vertical="center" wrapText="1"/>
    </xf>
    <xf numFmtId="165" fontId="0" fillId="2" borderId="1" xfId="1" applyNumberFormat="1" applyFont="1" applyFill="1" applyBorder="1" applyAlignment="1" applyProtection="1">
      <alignment horizontal="center" vertical="center" wrapText="1"/>
    </xf>
    <xf numFmtId="8" fontId="1" fillId="3" borderId="1" xfId="0" applyNumberFormat="1" applyFont="1" applyFill="1" applyBorder="1" applyAlignment="1" applyProtection="1">
      <alignment horizontal="center" vertical="center" wrapText="1"/>
      <protection locked="0"/>
    </xf>
    <xf numFmtId="44" fontId="1" fillId="0" borderId="1" xfId="1" applyFont="1" applyBorder="1" applyAlignment="1" applyProtection="1">
      <alignment horizontal="center" vertical="center" wrapText="1"/>
    </xf>
    <xf numFmtId="0" fontId="0" fillId="2" borderId="1" xfId="0" applyFill="1" applyBorder="1" applyAlignment="1">
      <alignment horizontal="left" vertical="center"/>
    </xf>
    <xf numFmtId="0" fontId="1" fillId="0" borderId="14" xfId="0" applyFont="1" applyBorder="1" applyAlignment="1">
      <alignment vertical="center" wrapText="1"/>
    </xf>
    <xf numFmtId="0" fontId="0" fillId="0" borderId="1" xfId="0" applyBorder="1" applyAlignment="1" applyProtection="1">
      <alignment horizontal="left" vertical="center" wrapText="1"/>
      <protection locked="0"/>
    </xf>
    <xf numFmtId="0" fontId="1" fillId="0" borderId="1" xfId="0" applyFont="1" applyBorder="1" applyAlignment="1">
      <alignment horizontal="left" vertical="center" wrapText="1"/>
    </xf>
    <xf numFmtId="0" fontId="0" fillId="3" borderId="14" xfId="0" applyFill="1" applyBorder="1" applyAlignment="1" applyProtection="1">
      <alignment horizontal="center" vertical="center" wrapText="1"/>
      <protection locked="0"/>
    </xf>
    <xf numFmtId="0" fontId="0" fillId="0" borderId="14" xfId="0" applyBorder="1" applyAlignment="1">
      <alignment horizontal="center" vertical="center" wrapText="1"/>
    </xf>
    <xf numFmtId="44" fontId="0" fillId="3" borderId="14" xfId="1" applyFont="1" applyFill="1" applyBorder="1" applyAlignment="1" applyProtection="1">
      <alignment horizontal="center" vertical="center" wrapText="1"/>
      <protection locked="0"/>
    </xf>
    <xf numFmtId="44" fontId="5" fillId="0" borderId="14" xfId="1" applyFont="1" applyFill="1" applyBorder="1" applyAlignment="1">
      <alignment horizontal="center" vertical="center" wrapText="1"/>
    </xf>
    <xf numFmtId="44" fontId="0" fillId="0" borderId="14" xfId="1" applyFont="1" applyFill="1" applyBorder="1" applyAlignment="1">
      <alignment horizontal="center" vertical="center" wrapText="1"/>
    </xf>
    <xf numFmtId="0" fontId="3" fillId="0" borderId="14" xfId="0" applyFont="1" applyBorder="1" applyAlignment="1">
      <alignment horizontal="left" vertical="center"/>
    </xf>
    <xf numFmtId="165" fontId="1" fillId="3" borderId="1" xfId="1" applyNumberFormat="1" applyFont="1" applyFill="1" applyBorder="1" applyAlignment="1" applyProtection="1">
      <alignment horizontal="center" vertical="center"/>
      <protection locked="0"/>
    </xf>
    <xf numFmtId="0" fontId="0" fillId="3" borderId="1" xfId="0" applyFill="1" applyBorder="1" applyAlignment="1" applyProtection="1">
      <alignment horizontal="left" vertical="center"/>
      <protection locked="0"/>
    </xf>
    <xf numFmtId="0" fontId="10" fillId="0" borderId="1" xfId="0" applyFont="1" applyBorder="1" applyAlignment="1" applyProtection="1">
      <alignment horizontal="left" vertical="center" wrapText="1"/>
      <protection locked="0"/>
    </xf>
    <xf numFmtId="0" fontId="1" fillId="0" borderId="13" xfId="0" applyFont="1" applyBorder="1" applyAlignment="1">
      <alignment vertical="center" wrapText="1"/>
    </xf>
    <xf numFmtId="44" fontId="0" fillId="0" borderId="13" xfId="1" applyFont="1" applyFill="1" applyBorder="1" applyAlignment="1">
      <alignment horizontal="center" vertical="center" wrapText="1"/>
    </xf>
    <xf numFmtId="44" fontId="0" fillId="3" borderId="13" xfId="1" applyFont="1" applyFill="1" applyBorder="1" applyAlignment="1" applyProtection="1">
      <alignment horizontal="center" vertical="center" wrapText="1"/>
      <protection locked="0"/>
    </xf>
    <xf numFmtId="0" fontId="1" fillId="0" borderId="1" xfId="0" applyFont="1" applyBorder="1" applyAlignment="1">
      <alignment vertical="center" wrapText="1"/>
    </xf>
    <xf numFmtId="44" fontId="0" fillId="0" borderId="1" xfId="1" applyFont="1" applyFill="1" applyBorder="1" applyAlignment="1">
      <alignment horizontal="center" vertical="center" wrapText="1"/>
    </xf>
    <xf numFmtId="44" fontId="1" fillId="0" borderId="1" xfId="1" applyFont="1" applyFill="1" applyBorder="1" applyAlignment="1">
      <alignment horizontal="center" vertical="center" wrapText="1"/>
    </xf>
    <xf numFmtId="0" fontId="1" fillId="2" borderId="1" xfId="0" applyFont="1" applyFill="1" applyBorder="1" applyAlignment="1" applyProtection="1">
      <alignment horizontal="left" vertical="center" wrapText="1"/>
      <protection locked="0"/>
    </xf>
    <xf numFmtId="44" fontId="0" fillId="3" borderId="1" xfId="1" applyFont="1" applyFill="1" applyBorder="1" applyAlignment="1" applyProtection="1">
      <alignment horizontal="center" vertical="center" wrapText="1"/>
      <protection locked="0"/>
    </xf>
    <xf numFmtId="44" fontId="1" fillId="0" borderId="1" xfId="0" applyNumberFormat="1" applyFont="1" applyBorder="1" applyAlignment="1">
      <alignment horizontal="center" vertical="center" wrapText="1"/>
    </xf>
    <xf numFmtId="44" fontId="1" fillId="0" borderId="1" xfId="0" applyNumberFormat="1" applyFont="1" applyBorder="1" applyAlignment="1">
      <alignment wrapText="1"/>
    </xf>
    <xf numFmtId="44" fontId="1" fillId="0" borderId="1" xfId="0" applyNumberFormat="1" applyFont="1" applyBorder="1" applyAlignment="1">
      <alignment vertical="center" wrapText="1"/>
    </xf>
    <xf numFmtId="0" fontId="1" fillId="0" borderId="10" xfId="0" applyFont="1" applyBorder="1" applyAlignment="1">
      <alignment horizontal="center" vertical="center"/>
    </xf>
    <xf numFmtId="0" fontId="6" fillId="0" borderId="10" xfId="0" applyFont="1" applyBorder="1" applyAlignment="1">
      <alignment horizontal="center"/>
    </xf>
    <xf numFmtId="0" fontId="0" fillId="0" borderId="11" xfId="0" applyBorder="1" applyAlignment="1">
      <alignment horizontal="center" vertical="top"/>
    </xf>
    <xf numFmtId="0" fontId="0" fillId="0" borderId="19" xfId="0" applyBorder="1" applyAlignment="1">
      <alignment horizontal="center" vertical="top"/>
    </xf>
    <xf numFmtId="0" fontId="29" fillId="2" borderId="1" xfId="0" applyFont="1" applyFill="1" applyBorder="1" applyAlignment="1">
      <alignment horizontal="center" vertical="center" wrapText="1"/>
    </xf>
    <xf numFmtId="0" fontId="5" fillId="2" borderId="0" xfId="0" applyFont="1" applyFill="1" applyAlignment="1">
      <alignment horizontal="center" vertical="top"/>
    </xf>
    <xf numFmtId="166" fontId="8" fillId="0" borderId="0" xfId="0" applyNumberFormat="1" applyFont="1" applyAlignment="1">
      <alignment vertical="top"/>
    </xf>
    <xf numFmtId="0" fontId="1" fillId="0" borderId="0" xfId="0" applyFont="1" applyAlignment="1">
      <alignment vertical="top"/>
    </xf>
    <xf numFmtId="0" fontId="21" fillId="0" borderId="0" xfId="0" applyFont="1" applyAlignment="1">
      <alignment horizontal="left" vertical="top" wrapText="1"/>
    </xf>
    <xf numFmtId="0" fontId="5" fillId="0" borderId="0" xfId="0" applyFont="1" applyAlignment="1">
      <alignment horizontal="left" vertical="top" wrapText="1"/>
    </xf>
    <xf numFmtId="0" fontId="1" fillId="0" borderId="19" xfId="0" applyFont="1" applyBorder="1" applyAlignment="1">
      <alignment vertical="top"/>
    </xf>
    <xf numFmtId="166" fontId="1" fillId="0" borderId="13" xfId="0" applyNumberFormat="1" applyFont="1" applyBorder="1" applyAlignment="1">
      <alignment horizontal="right" vertical="top"/>
    </xf>
    <xf numFmtId="0" fontId="1" fillId="0" borderId="0" xfId="0" applyFont="1" applyAlignment="1" applyProtection="1">
      <alignment horizontal="center" vertical="top"/>
      <protection locked="0"/>
    </xf>
    <xf numFmtId="0" fontId="1" fillId="3" borderId="19" xfId="0" applyFont="1" applyFill="1" applyBorder="1" applyAlignment="1" applyProtection="1">
      <alignment horizontal="center" vertical="top"/>
      <protection locked="0"/>
    </xf>
    <xf numFmtId="10" fontId="5" fillId="3" borderId="19" xfId="0" applyNumberFormat="1" applyFont="1" applyFill="1" applyBorder="1" applyAlignment="1" applyProtection="1">
      <alignment vertical="top"/>
      <protection locked="0"/>
    </xf>
    <xf numFmtId="10" fontId="1" fillId="3" borderId="19" xfId="2" applyNumberFormat="1" applyFont="1" applyFill="1" applyBorder="1" applyAlignment="1" applyProtection="1">
      <alignment vertical="top"/>
      <protection locked="0"/>
    </xf>
    <xf numFmtId="0" fontId="1" fillId="2" borderId="19" xfId="0" applyFont="1" applyFill="1" applyBorder="1" applyAlignment="1">
      <alignment vertical="top"/>
    </xf>
    <xf numFmtId="10" fontId="1" fillId="2" borderId="19" xfId="2" applyNumberFormat="1" applyFont="1" applyFill="1" applyBorder="1" applyAlignment="1" applyProtection="1">
      <alignment horizontal="right" vertical="top"/>
    </xf>
    <xf numFmtId="10" fontId="1" fillId="0" borderId="19" xfId="2" applyNumberFormat="1" applyFont="1" applyFill="1" applyBorder="1" applyAlignment="1" applyProtection="1">
      <alignment horizontal="center" vertical="top"/>
      <protection locked="0"/>
    </xf>
    <xf numFmtId="0" fontId="5" fillId="2" borderId="19" xfId="0" applyFont="1" applyFill="1" applyBorder="1" applyAlignment="1">
      <alignment horizontal="center" vertical="top"/>
    </xf>
    <xf numFmtId="0" fontId="1" fillId="0" borderId="19" xfId="0" applyFont="1" applyBorder="1" applyAlignment="1" applyProtection="1">
      <alignment horizontal="center" vertical="top"/>
      <protection locked="0"/>
    </xf>
    <xf numFmtId="0" fontId="1" fillId="0" borderId="21" xfId="0" applyFont="1" applyBorder="1" applyAlignment="1">
      <alignment vertical="top"/>
    </xf>
    <xf numFmtId="0" fontId="1" fillId="3" borderId="21" xfId="0" applyFont="1" applyFill="1" applyBorder="1" applyAlignment="1" applyProtection="1">
      <alignment horizontal="center" vertical="top"/>
      <protection locked="0"/>
    </xf>
    <xf numFmtId="0" fontId="1" fillId="0" borderId="22" xfId="0" applyFont="1" applyBorder="1" applyAlignment="1">
      <alignment vertical="top"/>
    </xf>
    <xf numFmtId="0" fontId="7" fillId="0" borderId="23" xfId="0" applyFont="1" applyBorder="1" applyAlignment="1">
      <alignment horizontal="center" vertical="top"/>
    </xf>
    <xf numFmtId="0" fontId="1" fillId="0" borderId="24" xfId="0" applyFont="1" applyBorder="1" applyAlignment="1">
      <alignment horizontal="center" vertical="top"/>
    </xf>
    <xf numFmtId="0" fontId="0" fillId="0" borderId="0" xfId="0" applyAlignment="1">
      <alignment horizontal="center" vertical="top"/>
    </xf>
    <xf numFmtId="0" fontId="11"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center" vertical="center" wrapText="1"/>
    </xf>
    <xf numFmtId="0" fontId="0" fillId="0" borderId="18" xfId="0" applyBorder="1" applyAlignment="1">
      <alignment horizontal="center" vertical="top"/>
    </xf>
    <xf numFmtId="0" fontId="30" fillId="0" borderId="2" xfId="0" applyFont="1" applyBorder="1" applyAlignment="1">
      <alignment horizontal="left"/>
    </xf>
    <xf numFmtId="0" fontId="13" fillId="0" borderId="1" xfId="3" applyFill="1" applyBorder="1" applyAlignment="1" applyProtection="1">
      <alignment horizontal="left" vertical="top" wrapText="1"/>
      <protection locked="0"/>
    </xf>
    <xf numFmtId="0" fontId="19" fillId="0" borderId="14" xfId="0" applyFont="1" applyBorder="1" applyAlignment="1">
      <alignment horizontal="left" vertical="center"/>
    </xf>
    <xf numFmtId="0" fontId="0" fillId="0" borderId="14" xfId="0" applyBorder="1" applyAlignment="1">
      <alignment horizontal="left" vertical="center" wrapText="1"/>
    </xf>
    <xf numFmtId="0" fontId="0" fillId="0" borderId="14" xfId="0" applyBorder="1" applyAlignment="1">
      <alignment horizontal="left" vertical="center"/>
    </xf>
    <xf numFmtId="1" fontId="0" fillId="2" borderId="1" xfId="0" applyNumberFormat="1" applyFill="1" applyBorder="1" applyAlignment="1">
      <alignment horizontal="center" vertical="center"/>
    </xf>
    <xf numFmtId="1" fontId="1" fillId="3" borderId="1" xfId="1" applyNumberFormat="1" applyFont="1" applyFill="1" applyBorder="1" applyAlignment="1" applyProtection="1">
      <alignment horizontal="center" vertical="center"/>
      <protection locked="0"/>
    </xf>
    <xf numFmtId="10" fontId="5" fillId="3" borderId="19" xfId="2" applyNumberFormat="1" applyFont="1" applyFill="1" applyBorder="1" applyAlignment="1" applyProtection="1">
      <alignment vertical="top"/>
      <protection locked="0"/>
    </xf>
    <xf numFmtId="165" fontId="1" fillId="0" borderId="21" xfId="1" applyNumberFormat="1" applyFont="1" applyFill="1" applyBorder="1" applyAlignment="1" applyProtection="1">
      <alignment horizontal="right" vertical="top"/>
    </xf>
    <xf numFmtId="165" fontId="1" fillId="0" borderId="19" xfId="1" applyNumberFormat="1" applyFont="1" applyFill="1" applyBorder="1" applyAlignment="1" applyProtection="1">
      <alignment horizontal="right" vertical="top"/>
    </xf>
    <xf numFmtId="165" fontId="1" fillId="0" borderId="19" xfId="0" applyNumberFormat="1" applyFont="1" applyBorder="1" applyAlignment="1">
      <alignment horizontal="right" vertical="top"/>
    </xf>
    <xf numFmtId="165" fontId="1" fillId="0" borderId="19" xfId="1" applyNumberFormat="1" applyFont="1" applyBorder="1" applyAlignment="1" applyProtection="1">
      <alignment horizontal="right" vertical="top"/>
    </xf>
    <xf numFmtId="165" fontId="8" fillId="0" borderId="19" xfId="0" applyNumberFormat="1" applyFont="1" applyBorder="1" applyAlignment="1">
      <alignment vertical="top"/>
    </xf>
    <xf numFmtId="0" fontId="0" fillId="0" borderId="1" xfId="0" applyBorder="1"/>
    <xf numFmtId="0" fontId="21" fillId="0" borderId="19" xfId="0" applyFont="1" applyBorder="1" applyAlignment="1">
      <alignment vertical="top" wrapText="1"/>
    </xf>
    <xf numFmtId="0" fontId="1" fillId="0" borderId="1" xfId="0" applyFont="1" applyBorder="1" applyAlignment="1">
      <alignment vertical="top"/>
    </xf>
    <xf numFmtId="0" fontId="5"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top"/>
    </xf>
    <xf numFmtId="0" fontId="1" fillId="0" borderId="1" xfId="0" applyFont="1" applyBorder="1" applyAlignment="1">
      <alignment horizontal="center" vertical="top"/>
    </xf>
    <xf numFmtId="0" fontId="1" fillId="0" borderId="1" xfId="0" applyFont="1" applyBorder="1" applyAlignment="1">
      <alignment horizontal="center" vertical="center"/>
    </xf>
    <xf numFmtId="0" fontId="0" fillId="3" borderId="1" xfId="0" applyFill="1" applyBorder="1" applyAlignment="1" applyProtection="1">
      <alignment horizontal="center" vertical="center"/>
      <protection locked="0"/>
    </xf>
    <xf numFmtId="10" fontId="1" fillId="3" borderId="21" xfId="2" applyNumberFormat="1" applyFont="1" applyFill="1" applyBorder="1" applyAlignment="1" applyProtection="1">
      <alignment horizontal="right" vertical="top"/>
      <protection locked="0"/>
    </xf>
    <xf numFmtId="0" fontId="6" fillId="8" borderId="8" xfId="0" applyFont="1" applyFill="1" applyBorder="1" applyAlignment="1" applyProtection="1">
      <alignment horizontal="center" vertical="center"/>
      <protection locked="0"/>
    </xf>
    <xf numFmtId="0" fontId="6" fillId="8" borderId="19" xfId="0" applyFont="1" applyFill="1" applyBorder="1" applyAlignment="1" applyProtection="1">
      <alignment horizontal="center" vertical="center"/>
      <protection locked="0"/>
    </xf>
    <xf numFmtId="0" fontId="0" fillId="8" borderId="20" xfId="0" applyFill="1" applyBorder="1" applyAlignment="1" applyProtection="1">
      <alignment horizontal="center" vertical="center"/>
      <protection locked="0"/>
    </xf>
    <xf numFmtId="0" fontId="0" fillId="8" borderId="11" xfId="0" applyFill="1" applyBorder="1" applyAlignment="1" applyProtection="1">
      <alignment horizontal="center" vertical="center"/>
      <protection locked="0"/>
    </xf>
    <xf numFmtId="0" fontId="6" fillId="8" borderId="18"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protection locked="0"/>
    </xf>
    <xf numFmtId="0" fontId="0" fillId="0" borderId="1" xfId="0" applyBorder="1" applyAlignment="1" applyProtection="1">
      <alignment vertical="top"/>
      <protection locked="0"/>
    </xf>
    <xf numFmtId="0" fontId="0" fillId="3" borderId="0" xfId="0" applyFill="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0" fontId="0" fillId="3" borderId="2" xfId="0" applyFill="1" applyBorder="1" applyAlignment="1" applyProtection="1">
      <alignment horizontal="center" vertical="center"/>
      <protection locked="0"/>
    </xf>
    <xf numFmtId="0" fontId="5" fillId="0" borderId="19" xfId="0" applyFont="1" applyBorder="1" applyAlignment="1" applyProtection="1">
      <alignment vertical="top"/>
      <protection locked="0"/>
    </xf>
    <xf numFmtId="37" fontId="2" fillId="3" borderId="1" xfId="1" applyNumberFormat="1" applyFont="1" applyFill="1" applyBorder="1" applyAlignment="1" applyProtection="1">
      <alignment horizontal="center" vertical="top"/>
      <protection locked="0"/>
    </xf>
    <xf numFmtId="0" fontId="2" fillId="3" borderId="1" xfId="1" applyNumberFormat="1" applyFont="1" applyFill="1" applyBorder="1" applyAlignment="1" applyProtection="1">
      <alignment horizontal="left" vertical="center"/>
      <protection locked="0"/>
    </xf>
    <xf numFmtId="37" fontId="0" fillId="0" borderId="1" xfId="0" applyNumberFormat="1" applyBorder="1" applyAlignment="1">
      <alignment horizontal="center" vertical="top"/>
    </xf>
    <xf numFmtId="0" fontId="3" fillId="3" borderId="14" xfId="0" applyFont="1" applyFill="1" applyBorder="1" applyAlignment="1" applyProtection="1">
      <alignment horizontal="center" vertical="center"/>
      <protection locked="0"/>
    </xf>
    <xf numFmtId="0" fontId="0" fillId="3" borderId="1" xfId="0" applyFill="1" applyBorder="1" applyAlignment="1" applyProtection="1">
      <alignment vertical="center"/>
      <protection locked="0"/>
    </xf>
    <xf numFmtId="0" fontId="0" fillId="3" borderId="1" xfId="1" applyNumberFormat="1" applyFont="1" applyFill="1" applyBorder="1" applyAlignment="1" applyProtection="1">
      <alignment horizontal="left" vertical="center"/>
      <protection locked="0"/>
    </xf>
    <xf numFmtId="0" fontId="17" fillId="5" borderId="16" xfId="0" applyFont="1" applyFill="1" applyBorder="1" applyAlignment="1">
      <alignment horizontal="center"/>
    </xf>
    <xf numFmtId="0" fontId="17" fillId="5" borderId="0" xfId="0" applyFont="1" applyFill="1" applyAlignment="1">
      <alignment horizontal="center"/>
    </xf>
    <xf numFmtId="0" fontId="16" fillId="5" borderId="1" xfId="0" applyFont="1" applyFill="1" applyBorder="1" applyAlignment="1">
      <alignment horizontal="center" wrapText="1"/>
    </xf>
    <xf numFmtId="0" fontId="0" fillId="2" borderId="14" xfId="0" applyFill="1" applyBorder="1" applyAlignment="1">
      <alignment horizontal="left" vertical="top" wrapText="1"/>
    </xf>
    <xf numFmtId="0" fontId="22" fillId="0" borderId="13" xfId="0" applyFont="1" applyBorder="1" applyAlignment="1">
      <alignment horizontal="lef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6" fillId="0" borderId="1" xfId="0" applyFont="1" applyBorder="1" applyAlignment="1">
      <alignment horizontal="center"/>
    </xf>
    <xf numFmtId="0" fontId="0" fillId="0" borderId="1" xfId="0" applyBorder="1" applyAlignment="1">
      <alignment horizontal="center"/>
    </xf>
    <xf numFmtId="0" fontId="0" fillId="0" borderId="1" xfId="0" applyBorder="1"/>
    <xf numFmtId="0" fontId="1" fillId="0" borderId="19" xfId="0" applyFont="1" applyBorder="1" applyAlignment="1">
      <alignment horizontal="center" vertical="top" wrapText="1"/>
    </xf>
    <xf numFmtId="0" fontId="0" fillId="0" borderId="19" xfId="0" applyBorder="1"/>
    <xf numFmtId="0" fontId="0" fillId="0" borderId="7" xfId="0" quotePrefix="1" applyBorder="1" applyAlignment="1">
      <alignment vertical="top" wrapText="1"/>
    </xf>
    <xf numFmtId="0" fontId="0" fillId="0" borderId="6" xfId="0" applyBorder="1" applyAlignment="1">
      <alignment wrapText="1"/>
    </xf>
    <xf numFmtId="0" fontId="0" fillId="0" borderId="15" xfId="0" applyBorder="1" applyAlignment="1">
      <alignment wrapText="1"/>
    </xf>
    <xf numFmtId="0" fontId="11" fillId="0" borderId="18" xfId="0" applyFont="1" applyBorder="1" applyAlignment="1">
      <alignment horizontal="left" vertical="top" wrapText="1"/>
    </xf>
    <xf numFmtId="0" fontId="1" fillId="0" borderId="18" xfId="0" applyFont="1" applyBorder="1" applyAlignment="1">
      <alignment vertical="top" wrapText="1"/>
    </xf>
    <xf numFmtId="0" fontId="0" fillId="0" borderId="1" xfId="0" applyBorder="1" applyAlignment="1">
      <alignment vertical="top" wrapText="1"/>
    </xf>
    <xf numFmtId="0" fontId="0" fillId="0" borderId="1" xfId="0" applyBorder="1" applyAlignment="1">
      <alignment wrapText="1"/>
    </xf>
    <xf numFmtId="0" fontId="10" fillId="0" borderId="18" xfId="0" applyFont="1" applyBorder="1" applyAlignment="1">
      <alignment horizontal="left" vertical="top" wrapText="1"/>
    </xf>
    <xf numFmtId="0" fontId="0" fillId="0" borderId="18" xfId="0" applyBorder="1" applyAlignment="1">
      <alignment vertical="top" wrapText="1"/>
    </xf>
    <xf numFmtId="0" fontId="1" fillId="0" borderId="1" xfId="0" applyFont="1" applyBorder="1" applyAlignment="1">
      <alignment vertical="top" wrapText="1"/>
    </xf>
    <xf numFmtId="0" fontId="12" fillId="0" borderId="1" xfId="0" applyFont="1" applyBorder="1" applyAlignment="1">
      <alignment vertical="top" wrapText="1"/>
    </xf>
    <xf numFmtId="0" fontId="6" fillId="0" borderId="4" xfId="0" applyFont="1" applyBorder="1" applyAlignment="1">
      <alignment horizontal="left" vertical="top" wrapText="1"/>
    </xf>
    <xf numFmtId="0" fontId="1" fillId="0" borderId="1" xfId="0" applyFont="1" applyBorder="1" applyAlignment="1">
      <alignment horizontal="center"/>
    </xf>
    <xf numFmtId="0" fontId="1" fillId="3" borderId="3" xfId="0" applyFont="1" applyFill="1" applyBorder="1" applyAlignment="1" applyProtection="1">
      <alignment horizontal="left"/>
      <protection locked="0"/>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4" fillId="5" borderId="0" xfId="0" applyFont="1" applyFill="1" applyAlignment="1">
      <alignment horizontal="center"/>
    </xf>
    <xf numFmtId="0" fontId="15" fillId="5" borderId="0" xfId="0" applyFont="1" applyFill="1" applyAlignment="1">
      <alignment horizontal="center"/>
    </xf>
    <xf numFmtId="0" fontId="1" fillId="0" borderId="1" xfId="0" applyFont="1" applyBorder="1" applyAlignment="1">
      <alignment horizontal="left"/>
    </xf>
    <xf numFmtId="0" fontId="0" fillId="0" borderId="1" xfId="0" applyBorder="1" applyAlignment="1">
      <alignment horizontal="left"/>
    </xf>
    <xf numFmtId="37" fontId="1" fillId="0" borderId="1" xfId="1" applyNumberFormat="1" applyFont="1" applyBorder="1" applyAlignment="1" applyProtection="1">
      <alignment horizontal="center"/>
    </xf>
    <xf numFmtId="37" fontId="0" fillId="0" borderId="1" xfId="1" applyNumberFormat="1" applyFont="1" applyBorder="1" applyAlignment="1" applyProtection="1">
      <alignment horizontal="center"/>
    </xf>
    <xf numFmtId="37" fontId="0" fillId="0" borderId="1" xfId="0" applyNumberFormat="1" applyBorder="1" applyAlignment="1">
      <alignment horizontal="center"/>
    </xf>
    <xf numFmtId="0" fontId="22" fillId="0" borderId="1" xfId="0" applyFont="1" applyBorder="1" applyAlignment="1">
      <alignment horizontal="left" wrapText="1"/>
    </xf>
    <xf numFmtId="0" fontId="0" fillId="0" borderId="1" xfId="0" applyBorder="1" applyAlignment="1">
      <alignment horizontal="left" wrapText="1"/>
    </xf>
    <xf numFmtId="0" fontId="0" fillId="0" borderId="11" xfId="0" applyBorder="1" applyAlignment="1">
      <alignment horizontal="center"/>
    </xf>
    <xf numFmtId="0" fontId="1" fillId="3" borderId="5" xfId="0" applyFont="1" applyFill="1" applyBorder="1" applyAlignment="1" applyProtection="1">
      <alignment horizontal="left"/>
      <protection locked="0"/>
    </xf>
    <xf numFmtId="0" fontId="1" fillId="3" borderId="14" xfId="0" applyFont="1" applyFill="1" applyBorder="1" applyAlignment="1" applyProtection="1">
      <alignment horizontal="left"/>
      <protection locked="0"/>
    </xf>
    <xf numFmtId="0" fontId="1" fillId="3" borderId="2"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5" fillId="0" borderId="19" xfId="0" applyFont="1" applyBorder="1" applyAlignment="1">
      <alignment vertical="top"/>
    </xf>
    <xf numFmtId="0" fontId="1" fillId="0" borderId="1" xfId="0" applyFont="1" applyBorder="1" applyAlignment="1">
      <alignment vertical="top"/>
    </xf>
    <xf numFmtId="0" fontId="1" fillId="0" borderId="2" xfId="0" applyFont="1" applyBorder="1" applyAlignment="1">
      <alignment vertical="top"/>
    </xf>
    <xf numFmtId="0" fontId="1" fillId="0" borderId="1" xfId="0" applyFont="1" applyBorder="1" applyAlignment="1">
      <alignment horizontal="left" vertical="top"/>
    </xf>
    <xf numFmtId="0" fontId="1" fillId="0" borderId="2" xfId="0" applyFont="1" applyBorder="1" applyAlignment="1">
      <alignment horizontal="left" vertical="top"/>
    </xf>
    <xf numFmtId="0" fontId="11" fillId="4" borderId="21" xfId="0" applyFont="1" applyFill="1" applyBorder="1" applyAlignment="1">
      <alignment vertical="top"/>
    </xf>
    <xf numFmtId="0" fontId="12" fillId="3" borderId="21" xfId="0" applyFont="1" applyFill="1" applyBorder="1" applyAlignment="1">
      <alignment vertical="top"/>
    </xf>
    <xf numFmtId="0" fontId="1" fillId="0" borderId="23" xfId="0" applyFont="1" applyBorder="1" applyAlignment="1">
      <alignment horizontal="center" vertical="center"/>
    </xf>
    <xf numFmtId="0" fontId="22" fillId="0" borderId="2"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7" fillId="5" borderId="1" xfId="0" applyFont="1" applyFill="1" applyBorder="1" applyAlignment="1">
      <alignment horizontal="center" vertical="top"/>
    </xf>
    <xf numFmtId="0" fontId="18" fillId="5" borderId="1" xfId="0" applyFont="1" applyFill="1" applyBorder="1" applyAlignment="1">
      <alignment vertical="top"/>
    </xf>
    <xf numFmtId="0" fontId="0" fillId="0" borderId="2" xfId="0" applyBorder="1" applyAlignment="1">
      <alignment horizontal="left" vertical="top" wrapText="1"/>
    </xf>
    <xf numFmtId="0" fontId="0" fillId="0" borderId="5" xfId="0" applyBorder="1" applyAlignment="1">
      <alignment horizontal="left" vertical="top" wrapText="1"/>
    </xf>
    <xf numFmtId="0" fontId="0" fillId="3" borderId="2" xfId="0" applyFill="1" applyBorder="1" applyAlignment="1" applyProtection="1">
      <alignment vertical="top"/>
      <protection locked="0"/>
    </xf>
    <xf numFmtId="0" fontId="0" fillId="3" borderId="3" xfId="0" applyFill="1" applyBorder="1" applyAlignment="1" applyProtection="1">
      <alignment vertical="top"/>
      <protection locked="0"/>
    </xf>
    <xf numFmtId="0" fontId="0" fillId="3" borderId="4" xfId="0" applyFill="1" applyBorder="1" applyAlignment="1" applyProtection="1">
      <alignment vertical="top"/>
      <protection locked="0"/>
    </xf>
    <xf numFmtId="0" fontId="0" fillId="3" borderId="2" xfId="0" applyFill="1" applyBorder="1" applyAlignment="1">
      <alignment vertical="top" wrapText="1"/>
    </xf>
    <xf numFmtId="0" fontId="0" fillId="3" borderId="3" xfId="0" applyFill="1" applyBorder="1" applyAlignment="1">
      <alignment vertical="top" wrapText="1"/>
    </xf>
    <xf numFmtId="0" fontId="0" fillId="3" borderId="4" xfId="0" applyFill="1" applyBorder="1" applyAlignment="1">
      <alignment vertical="top" wrapText="1"/>
    </xf>
    <xf numFmtId="0" fontId="16" fillId="5" borderId="7" xfId="0" applyFont="1" applyFill="1" applyBorder="1" applyAlignment="1">
      <alignment horizontal="center" vertical="top"/>
    </xf>
    <xf numFmtId="0" fontId="16" fillId="5" borderId="6" xfId="0" applyFont="1" applyFill="1" applyBorder="1" applyAlignment="1">
      <alignment horizontal="center" vertical="top"/>
    </xf>
    <xf numFmtId="0" fontId="16" fillId="5" borderId="15" xfId="0" applyFont="1" applyFill="1" applyBorder="1" applyAlignment="1">
      <alignment horizontal="center" vertical="top"/>
    </xf>
    <xf numFmtId="0" fontId="9" fillId="3" borderId="19" xfId="0" applyFont="1" applyFill="1" applyBorder="1" applyAlignment="1" applyProtection="1">
      <alignment vertical="top" wrapText="1"/>
      <protection locked="0"/>
    </xf>
    <xf numFmtId="0" fontId="1" fillId="0" borderId="3" xfId="0" applyFont="1" applyBorder="1" applyAlignment="1">
      <alignment vertical="top"/>
    </xf>
    <xf numFmtId="0" fontId="0" fillId="0" borderId="3" xfId="0" applyBorder="1" applyAlignment="1">
      <alignment vertical="top"/>
    </xf>
    <xf numFmtId="0" fontId="1" fillId="0" borderId="8" xfId="0" applyFont="1" applyBorder="1" applyAlignment="1">
      <alignment vertical="top"/>
    </xf>
    <xf numFmtId="0" fontId="1" fillId="0" borderId="5" xfId="0" applyFont="1" applyBorder="1" applyAlignment="1">
      <alignment vertical="top"/>
    </xf>
    <xf numFmtId="0" fontId="0" fillId="0" borderId="5" xfId="0" applyBorder="1" applyAlignment="1">
      <alignment vertical="top"/>
    </xf>
    <xf numFmtId="0" fontId="21" fillId="3" borderId="19" xfId="0" applyFont="1" applyFill="1" applyBorder="1" applyAlignment="1">
      <alignment vertical="top"/>
    </xf>
    <xf numFmtId="0" fontId="1" fillId="3" borderId="19" xfId="0" applyFont="1" applyFill="1" applyBorder="1" applyAlignment="1">
      <alignment vertical="top"/>
    </xf>
    <xf numFmtId="0" fontId="20" fillId="2" borderId="19" xfId="0" applyFont="1" applyFill="1" applyBorder="1" applyAlignment="1">
      <alignment horizontal="left" vertical="top" wrapText="1"/>
    </xf>
    <xf numFmtId="0" fontId="7" fillId="2" borderId="19" xfId="0" applyFont="1" applyFill="1" applyBorder="1" applyAlignment="1">
      <alignment horizontal="left" vertical="top" wrapText="1"/>
    </xf>
    <xf numFmtId="0" fontId="9" fillId="3" borderId="19" xfId="0" applyFont="1" applyFill="1" applyBorder="1" applyAlignment="1">
      <alignment horizontal="left" vertical="top" wrapText="1"/>
    </xf>
    <xf numFmtId="0" fontId="0" fillId="3" borderId="19" xfId="0" applyFill="1" applyBorder="1" applyAlignment="1">
      <alignment horizontal="left" vertical="top" wrapText="1"/>
    </xf>
    <xf numFmtId="0" fontId="11" fillId="4" borderId="19" xfId="0" applyFont="1" applyFill="1" applyBorder="1" applyAlignment="1">
      <alignment horizontal="left" vertical="top" wrapText="1"/>
    </xf>
    <xf numFmtId="0" fontId="12" fillId="3" borderId="19" xfId="0" applyFont="1" applyFill="1" applyBorder="1" applyAlignment="1">
      <alignment vertical="top"/>
    </xf>
    <xf numFmtId="0" fontId="16" fillId="5" borderId="19" xfId="0" applyFont="1" applyFill="1" applyBorder="1" applyAlignment="1">
      <alignment horizontal="center" vertical="top" wrapText="1"/>
    </xf>
    <xf numFmtId="0" fontId="9" fillId="0" borderId="19" xfId="0" applyFont="1" applyBorder="1" applyAlignment="1">
      <alignment vertical="top"/>
    </xf>
    <xf numFmtId="0" fontId="21" fillId="0" borderId="19" xfId="0" applyFont="1" applyBorder="1" applyAlignment="1">
      <alignment horizontal="left" vertical="top" wrapText="1"/>
    </xf>
    <xf numFmtId="0" fontId="5" fillId="0" borderId="19" xfId="0" applyFont="1" applyBorder="1" applyAlignment="1">
      <alignment horizontal="left" vertical="top" wrapText="1"/>
    </xf>
    <xf numFmtId="0" fontId="21" fillId="0" borderId="19" xfId="0" applyFont="1" applyBorder="1" applyAlignment="1">
      <alignment vertical="top" wrapText="1"/>
    </xf>
    <xf numFmtId="0" fontId="11" fillId="4" borderId="19" xfId="0" applyFont="1" applyFill="1" applyBorder="1" applyAlignment="1">
      <alignment vertical="top" wrapText="1"/>
    </xf>
    <xf numFmtId="0" fontId="17" fillId="5" borderId="2" xfId="0" applyFont="1" applyFill="1" applyBorder="1" applyAlignment="1">
      <alignment horizontal="center" vertical="top" wrapText="1"/>
    </xf>
    <xf numFmtId="0" fontId="17" fillId="5" borderId="3" xfId="0" applyFont="1" applyFill="1" applyBorder="1" applyAlignment="1">
      <alignment horizontal="center" vertical="top" wrapText="1"/>
    </xf>
    <xf numFmtId="0" fontId="17" fillId="5" borderId="4" xfId="0" applyFont="1" applyFill="1" applyBorder="1" applyAlignment="1">
      <alignment horizontal="center" vertical="top" wrapText="1"/>
    </xf>
    <xf numFmtId="0" fontId="16" fillId="5" borderId="2" xfId="0" applyFont="1" applyFill="1" applyBorder="1" applyAlignment="1">
      <alignment horizontal="center" vertical="top" wrapText="1"/>
    </xf>
    <xf numFmtId="0" fontId="16" fillId="5" borderId="3" xfId="0" applyFont="1" applyFill="1" applyBorder="1" applyAlignment="1">
      <alignment horizontal="center" vertical="top" wrapText="1"/>
    </xf>
    <xf numFmtId="0" fontId="16" fillId="5" borderId="4" xfId="0" applyFont="1" applyFill="1" applyBorder="1" applyAlignment="1">
      <alignment horizontal="center" vertical="top" wrapText="1"/>
    </xf>
    <xf numFmtId="0" fontId="1" fillId="0" borderId="14" xfId="0" applyFont="1" applyBorder="1" applyAlignment="1">
      <alignment horizontal="left" vertical="top" wrapText="1"/>
    </xf>
    <xf numFmtId="0" fontId="1" fillId="0" borderId="2" xfId="0" applyFont="1" applyBorder="1" applyAlignment="1">
      <alignment horizontal="left" vertical="top" wrapText="1"/>
    </xf>
    <xf numFmtId="0" fontId="16" fillId="5" borderId="1" xfId="0" applyFont="1" applyFill="1" applyBorder="1" applyAlignment="1">
      <alignment horizontal="center" vertical="top"/>
    </xf>
    <xf numFmtId="0" fontId="28" fillId="5" borderId="1" xfId="0" applyFont="1" applyFill="1" applyBorder="1" applyAlignment="1">
      <alignment vertical="top"/>
    </xf>
    <xf numFmtId="0" fontId="1" fillId="2" borderId="2" xfId="0" applyFont="1" applyFill="1" applyBorder="1" applyAlignment="1">
      <alignment vertical="top" wrapText="1"/>
    </xf>
    <xf numFmtId="0" fontId="0" fillId="0" borderId="4" xfId="0" applyBorder="1" applyAlignment="1">
      <alignment vertical="top"/>
    </xf>
    <xf numFmtId="0" fontId="15" fillId="5" borderId="1" xfId="0" applyFont="1" applyFill="1" applyBorder="1" applyAlignment="1">
      <alignment vertical="top"/>
    </xf>
    <xf numFmtId="0" fontId="0" fillId="0" borderId="2" xfId="0" applyBorder="1" applyAlignment="1" applyProtection="1">
      <alignment horizontal="center" vertical="top"/>
      <protection locked="0"/>
    </xf>
    <xf numFmtId="0" fontId="0" fillId="0" borderId="3" xfId="0" applyBorder="1" applyAlignment="1" applyProtection="1">
      <alignment horizontal="center" vertical="top"/>
      <protection locked="0"/>
    </xf>
    <xf numFmtId="0" fontId="0" fillId="0" borderId="4" xfId="0" applyBorder="1" applyAlignment="1" applyProtection="1">
      <alignment horizontal="center" vertical="top"/>
      <protection locked="0"/>
    </xf>
    <xf numFmtId="0" fontId="15" fillId="5" borderId="1" xfId="0" applyFont="1" applyFill="1" applyBorder="1" applyAlignment="1">
      <alignment horizontal="center" vertical="top"/>
    </xf>
    <xf numFmtId="0" fontId="16" fillId="5" borderId="1" xfId="0" applyFont="1" applyFill="1" applyBorder="1" applyAlignment="1">
      <alignment horizontal="center" vertical="top" wrapText="1"/>
    </xf>
    <xf numFmtId="0" fontId="0" fillId="0" borderId="1" xfId="0" applyBorder="1" applyAlignment="1">
      <alignment vertical="top"/>
    </xf>
    <xf numFmtId="0" fontId="1" fillId="0" borderId="1" xfId="0" applyFon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left" vertical="top" wrapText="1"/>
    </xf>
    <xf numFmtId="0" fontId="9" fillId="3" borderId="1" xfId="0" applyFont="1" applyFill="1" applyBorder="1" applyAlignment="1" applyProtection="1">
      <alignment horizontal="center" vertical="center"/>
      <protection locked="0"/>
    </xf>
    <xf numFmtId="0" fontId="9" fillId="6" borderId="1" xfId="0" applyFont="1" applyFill="1" applyBorder="1" applyAlignment="1">
      <alignment vertical="top" wrapText="1"/>
    </xf>
    <xf numFmtId="0" fontId="5"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0" fillId="0" borderId="1" xfId="0" applyBorder="1" applyAlignment="1">
      <alignment horizontal="center" vertical="center"/>
    </xf>
    <xf numFmtId="0" fontId="0" fillId="3" borderId="1" xfId="0" applyFill="1" applyBorder="1" applyAlignment="1" applyProtection="1">
      <alignment horizontal="center" vertical="center"/>
      <protection locked="0"/>
    </xf>
    <xf numFmtId="0" fontId="9" fillId="3" borderId="2"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1" fillId="0" borderId="1" xfId="0" applyFont="1" applyBorder="1" applyAlignment="1">
      <alignment horizontal="center" vertical="center"/>
    </xf>
    <xf numFmtId="0" fontId="5" fillId="6" borderId="2" xfId="0" applyFont="1" applyFill="1" applyBorder="1" applyAlignment="1">
      <alignment vertical="center" wrapText="1"/>
    </xf>
    <xf numFmtId="0" fontId="1" fillId="6" borderId="3" xfId="0" applyFont="1" applyFill="1" applyBorder="1" applyAlignment="1">
      <alignment vertical="center" wrapText="1"/>
    </xf>
    <xf numFmtId="0" fontId="1" fillId="6" borderId="4" xfId="0" applyFont="1" applyFill="1" applyBorder="1" applyAlignment="1">
      <alignment vertical="center" wrapText="1"/>
    </xf>
    <xf numFmtId="0" fontId="9" fillId="2"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3" borderId="2"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0" fillId="3" borderId="4" xfId="0" applyFill="1" applyBorder="1" applyAlignment="1" applyProtection="1">
      <alignment horizontal="center" vertical="center" wrapText="1"/>
      <protection locked="0"/>
    </xf>
    <xf numFmtId="0" fontId="9" fillId="6" borderId="2" xfId="0" applyFont="1" applyFill="1" applyBorder="1" applyAlignment="1">
      <alignment vertical="top" wrapText="1"/>
    </xf>
    <xf numFmtId="0" fontId="9" fillId="6" borderId="3" xfId="0" applyFont="1" applyFill="1" applyBorder="1" applyAlignment="1">
      <alignment vertical="top" wrapText="1"/>
    </xf>
    <xf numFmtId="0" fontId="1" fillId="6" borderId="2" xfId="0" applyFont="1" applyFill="1" applyBorder="1" applyAlignment="1" applyProtection="1">
      <alignment horizontal="center" vertical="center"/>
      <protection locked="0"/>
    </xf>
    <xf numFmtId="0" fontId="1" fillId="6" borderId="4" xfId="0" applyFont="1" applyFill="1" applyBorder="1" applyAlignment="1">
      <alignment horizontal="center" vertical="center"/>
    </xf>
    <xf numFmtId="0" fontId="1" fillId="0" borderId="2" xfId="0" applyFont="1" applyBorder="1" applyAlignment="1">
      <alignment horizontal="center" vertical="top"/>
    </xf>
    <xf numFmtId="0" fontId="1" fillId="0" borderId="4" xfId="0" applyFont="1" applyBorder="1" applyAlignment="1">
      <alignment horizontal="center" vertical="top"/>
    </xf>
    <xf numFmtId="0" fontId="17" fillId="5" borderId="2" xfId="0" applyFont="1" applyFill="1" applyBorder="1" applyAlignment="1">
      <alignment horizontal="center" vertical="top"/>
    </xf>
    <xf numFmtId="0" fontId="15" fillId="5" borderId="3" xfId="0" applyFont="1" applyFill="1" applyBorder="1" applyAlignment="1">
      <alignment horizontal="center" vertical="top"/>
    </xf>
    <xf numFmtId="0" fontId="15" fillId="5" borderId="3" xfId="0" applyFont="1" applyFill="1" applyBorder="1" applyAlignment="1">
      <alignment vertical="top"/>
    </xf>
    <xf numFmtId="0" fontId="15" fillId="5" borderId="4" xfId="0" applyFont="1" applyFill="1" applyBorder="1" applyAlignment="1">
      <alignment vertical="top"/>
    </xf>
    <xf numFmtId="0" fontId="0" fillId="0" borderId="2" xfId="0" applyBorder="1" applyAlignment="1" applyProtection="1">
      <alignment horizontal="center" vertical="center" wrapText="1"/>
      <protection locked="0"/>
    </xf>
    <xf numFmtId="0" fontId="16" fillId="5" borderId="2" xfId="0" applyFont="1" applyFill="1" applyBorder="1" applyAlignment="1">
      <alignment horizontal="center" vertical="top"/>
    </xf>
    <xf numFmtId="0" fontId="16" fillId="5" borderId="3" xfId="0" applyFont="1" applyFill="1" applyBorder="1" applyAlignment="1">
      <alignment horizontal="center" vertical="top"/>
    </xf>
    <xf numFmtId="0" fontId="16" fillId="5" borderId="4" xfId="0" applyFont="1" applyFill="1" applyBorder="1" applyAlignment="1">
      <alignment horizontal="center" vertical="top"/>
    </xf>
    <xf numFmtId="0" fontId="0" fillId="3" borderId="2"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17" fillId="5" borderId="14" xfId="0" applyFont="1" applyFill="1" applyBorder="1" applyAlignment="1">
      <alignment horizontal="center" vertical="top"/>
    </xf>
    <xf numFmtId="0" fontId="15" fillId="5" borderId="14" xfId="0" applyFont="1" applyFill="1" applyBorder="1" applyAlignment="1">
      <alignment horizontal="center" vertical="top"/>
    </xf>
    <xf numFmtId="0" fontId="15" fillId="5" borderId="14" xfId="0" applyFont="1" applyFill="1" applyBorder="1" applyAlignment="1">
      <alignment vertical="top"/>
    </xf>
    <xf numFmtId="0" fontId="0" fillId="0" borderId="14" xfId="0" applyBorder="1" applyAlignment="1">
      <alignment horizontal="left" vertical="top" wrapText="1"/>
    </xf>
    <xf numFmtId="0" fontId="0" fillId="0" borderId="14" xfId="0" applyBorder="1" applyAlignment="1">
      <alignment vertical="top"/>
    </xf>
    <xf numFmtId="0" fontId="0" fillId="0" borderId="14" xfId="0" applyBorder="1" applyAlignment="1">
      <alignment vertical="top" wrapText="1"/>
    </xf>
    <xf numFmtId="0" fontId="1" fillId="0" borderId="3" xfId="0" applyFont="1" applyBorder="1" applyAlignment="1">
      <alignment horizontal="center" vertical="top"/>
    </xf>
    <xf numFmtId="0" fontId="1" fillId="3" borderId="2" xfId="0" applyFont="1" applyFill="1" applyBorder="1" applyAlignment="1" applyProtection="1">
      <alignment horizontal="left" vertical="top" wrapText="1"/>
      <protection locked="0"/>
    </xf>
    <xf numFmtId="0" fontId="1" fillId="3" borderId="3" xfId="0" applyFont="1" applyFill="1" applyBorder="1" applyAlignment="1" applyProtection="1">
      <alignment horizontal="left" vertical="top" wrapText="1"/>
      <protection locked="0"/>
    </xf>
    <xf numFmtId="0" fontId="1" fillId="3" borderId="4" xfId="0" applyFont="1" applyFill="1" applyBorder="1" applyAlignment="1" applyProtection="1">
      <alignment horizontal="left" vertical="top" wrapText="1"/>
      <protection locked="0"/>
    </xf>
    <xf numFmtId="0" fontId="0" fillId="2" borderId="2" xfId="0" applyFill="1" applyBorder="1" applyAlignment="1">
      <alignment vertical="top" wrapText="1"/>
    </xf>
    <xf numFmtId="0" fontId="0" fillId="2" borderId="3" xfId="0" applyFill="1" applyBorder="1" applyAlignment="1">
      <alignment vertical="top" wrapText="1"/>
    </xf>
    <xf numFmtId="0" fontId="0" fillId="2" borderId="4" xfId="0" applyFill="1" applyBorder="1" applyAlignment="1">
      <alignment vertical="top" wrapText="1"/>
    </xf>
    <xf numFmtId="0" fontId="1" fillId="6" borderId="2" xfId="0" applyFont="1" applyFill="1" applyBorder="1" applyAlignment="1">
      <alignment vertical="top" wrapText="1"/>
    </xf>
    <xf numFmtId="0" fontId="1" fillId="6" borderId="3" xfId="0" applyFont="1" applyFill="1" applyBorder="1" applyAlignment="1">
      <alignment vertical="top" wrapText="1"/>
    </xf>
    <xf numFmtId="0" fontId="1" fillId="6" borderId="4" xfId="0" applyFont="1" applyFill="1" applyBorder="1" applyAlignment="1">
      <alignment vertical="top" wrapText="1"/>
    </xf>
    <xf numFmtId="0" fontId="1" fillId="6" borderId="2"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6" borderId="4" xfId="0" applyFont="1" applyFill="1" applyBorder="1" applyAlignment="1">
      <alignment horizontal="left" vertical="top" wrapText="1"/>
    </xf>
    <xf numFmtId="0" fontId="1" fillId="3" borderId="2"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protection locked="0"/>
    </xf>
    <xf numFmtId="0" fontId="0" fillId="3" borderId="4" xfId="0" applyFill="1" applyBorder="1" applyAlignment="1" applyProtection="1">
      <alignment horizontal="left" vertical="center"/>
      <protection locked="0"/>
    </xf>
    <xf numFmtId="0" fontId="1" fillId="3" borderId="3" xfId="0" applyFont="1" applyFill="1" applyBorder="1" applyAlignment="1" applyProtection="1">
      <alignment horizontal="left" vertical="center" wrapText="1"/>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6" borderId="2" xfId="0" applyFont="1" applyFill="1" applyBorder="1" applyAlignment="1">
      <alignment horizontal="left" vertical="center" wrapText="1"/>
    </xf>
    <xf numFmtId="0" fontId="1" fillId="6" borderId="3" xfId="0" applyFont="1" applyFill="1" applyBorder="1" applyAlignment="1">
      <alignment horizontal="left" vertical="center" wrapText="1"/>
    </xf>
    <xf numFmtId="0" fontId="1" fillId="6" borderId="4" xfId="0" applyFont="1" applyFill="1" applyBorder="1" applyAlignment="1">
      <alignment horizontal="left" vertical="center" wrapText="1"/>
    </xf>
    <xf numFmtId="0" fontId="17" fillId="5" borderId="1" xfId="0" applyFont="1" applyFill="1" applyBorder="1" applyAlignment="1">
      <alignment horizontal="center"/>
    </xf>
    <xf numFmtId="0" fontId="15" fillId="5" borderId="1" xfId="0" applyFont="1" applyFill="1" applyBorder="1"/>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16" fillId="5" borderId="2" xfId="0" applyFont="1" applyFill="1" applyBorder="1" applyAlignment="1">
      <alignment horizontal="center"/>
    </xf>
    <xf numFmtId="0" fontId="16" fillId="5" borderId="3" xfId="0" applyFont="1" applyFill="1" applyBorder="1" applyAlignment="1">
      <alignment horizontal="center"/>
    </xf>
    <xf numFmtId="0" fontId="16" fillId="5" borderId="4" xfId="0" applyFont="1" applyFill="1" applyBorder="1" applyAlignment="1">
      <alignment horizontal="center"/>
    </xf>
    <xf numFmtId="0" fontId="0" fillId="0" borderId="3" xfId="0" applyBorder="1" applyAlignment="1">
      <alignment wrapText="1"/>
    </xf>
    <xf numFmtId="0" fontId="0" fillId="0" borderId="4" xfId="0" applyBorder="1" applyAlignment="1">
      <alignment wrapText="1"/>
    </xf>
    <xf numFmtId="0" fontId="1" fillId="3" borderId="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22" fillId="0" borderId="2" xfId="0" applyFont="1" applyBorder="1" applyAlignment="1">
      <alignment vertical="top"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3" borderId="3" xfId="0" applyFill="1" applyBorder="1" applyAlignment="1" applyProtection="1">
      <alignment horizontal="left"/>
      <protection locked="0"/>
    </xf>
    <xf numFmtId="0" fontId="0" fillId="3" borderId="4" xfId="0" applyFill="1" applyBorder="1" applyAlignment="1" applyProtection="1">
      <alignment horizontal="left"/>
      <protection locked="0"/>
    </xf>
    <xf numFmtId="0" fontId="0" fillId="3" borderId="5" xfId="0" applyFill="1" applyBorder="1" applyAlignment="1" applyProtection="1">
      <alignment horizontal="left"/>
      <protection locked="0"/>
    </xf>
    <xf numFmtId="0" fontId="0" fillId="3" borderId="9" xfId="0" applyFill="1" applyBorder="1" applyAlignment="1" applyProtection="1">
      <alignment horizontal="left"/>
      <protection locked="0"/>
    </xf>
    <xf numFmtId="0" fontId="0" fillId="3" borderId="14" xfId="0" applyFill="1" applyBorder="1" applyAlignment="1" applyProtection="1">
      <alignment horizontal="left"/>
      <protection locked="0"/>
    </xf>
  </cellXfs>
  <cellStyles count="4">
    <cellStyle name="Currency" xfId="1" builtinId="4"/>
    <cellStyle name="Hyperlink" xfId="3" builtinId="8"/>
    <cellStyle name="Normal" xfId="0" builtinId="0"/>
    <cellStyle name="Percent" xfId="2" builtinId="5"/>
  </cellStyles>
  <dxfs count="1">
    <dxf>
      <font>
        <color rgb="FF9C0006"/>
      </font>
      <fill>
        <patternFill>
          <bgColor rgb="FFFFC7CE"/>
        </patternFill>
      </fill>
    </dxf>
  </dxfs>
  <tableStyles count="1" defaultTableStyle="TableStyleMedium2" defaultPivotStyle="PivotStyleLight16">
    <tableStyle name="Invisible" pivot="0" table="0" count="0" xr9:uid="{B6E57203-F407-4667-A989-BB84644833C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4" tint="-0.249977111117893"/>
  </sheetPr>
  <dimension ref="A1:I30"/>
  <sheetViews>
    <sheetView showGridLines="0" tabSelected="1" view="pageLayout" zoomScaleNormal="100" workbookViewId="0">
      <selection activeCell="F11" sqref="F11:I11"/>
    </sheetView>
  </sheetViews>
  <sheetFormatPr defaultRowHeight="15" x14ac:dyDescent="0.25"/>
  <cols>
    <col min="1" max="1" width="3.5703125" customWidth="1"/>
    <col min="2" max="2" width="6.5703125" customWidth="1"/>
    <col min="3" max="3" width="5.5703125" customWidth="1"/>
    <col min="4" max="4" width="12.140625" customWidth="1"/>
    <col min="5" max="5" width="12.85546875" customWidth="1"/>
    <col min="7" max="7" width="36" customWidth="1"/>
    <col min="8" max="8" width="7.85546875" customWidth="1"/>
    <col min="9" max="9" width="6.5703125" customWidth="1"/>
  </cols>
  <sheetData>
    <row r="1" spans="1:9" x14ac:dyDescent="0.25">
      <c r="A1" s="198" t="s">
        <v>0</v>
      </c>
      <c r="B1" s="198"/>
      <c r="C1" s="198"/>
      <c r="D1" s="198"/>
      <c r="E1" s="198"/>
      <c r="F1" s="198"/>
      <c r="G1" s="198"/>
      <c r="H1" s="198"/>
      <c r="I1" s="198"/>
    </row>
    <row r="2" spans="1:9" x14ac:dyDescent="0.25">
      <c r="A2" s="198" t="s">
        <v>1</v>
      </c>
      <c r="B2" s="198"/>
      <c r="C2" s="198"/>
      <c r="D2" s="198"/>
      <c r="E2" s="198"/>
      <c r="F2" s="198"/>
      <c r="G2" s="198"/>
      <c r="H2" s="198"/>
      <c r="I2" s="198"/>
    </row>
    <row r="3" spans="1:9" x14ac:dyDescent="0.25">
      <c r="A3" s="198" t="s">
        <v>2</v>
      </c>
      <c r="B3" s="199"/>
      <c r="C3" s="199"/>
      <c r="D3" s="199"/>
      <c r="E3" s="199"/>
      <c r="F3" s="199"/>
      <c r="G3" s="199"/>
      <c r="H3" s="199"/>
      <c r="I3" s="199"/>
    </row>
    <row r="4" spans="1:9" x14ac:dyDescent="0.25">
      <c r="A4" s="200" t="s">
        <v>3</v>
      </c>
      <c r="B4" s="201"/>
      <c r="C4" s="201"/>
      <c r="D4" s="201"/>
      <c r="E4" s="201"/>
      <c r="F4" s="1" t="s">
        <v>4</v>
      </c>
      <c r="G4" s="202">
        <f>'Cost summary_A'!G20</f>
        <v>0</v>
      </c>
      <c r="H4" s="203"/>
      <c r="I4" s="204"/>
    </row>
    <row r="5" spans="1:9" x14ac:dyDescent="0.25">
      <c r="A5" s="200" t="s">
        <v>5</v>
      </c>
      <c r="B5" s="201"/>
      <c r="C5" s="201"/>
      <c r="D5" s="201"/>
      <c r="E5" s="201"/>
      <c r="F5" s="1" t="s">
        <v>4</v>
      </c>
      <c r="G5" s="202">
        <f>'Cost summary_A'!G21</f>
        <v>0</v>
      </c>
      <c r="H5" s="203"/>
      <c r="I5" s="204"/>
    </row>
    <row r="6" spans="1:9" x14ac:dyDescent="0.25">
      <c r="A6" s="200" t="s">
        <v>6</v>
      </c>
      <c r="B6" s="201"/>
      <c r="C6" s="201"/>
      <c r="D6" s="201"/>
      <c r="E6" s="201"/>
      <c r="F6" s="1" t="s">
        <v>4</v>
      </c>
      <c r="G6" s="202">
        <f>'Cost summary_A'!G22</f>
        <v>0</v>
      </c>
      <c r="H6" s="203"/>
      <c r="I6" s="204"/>
    </row>
    <row r="7" spans="1:9" x14ac:dyDescent="0.25">
      <c r="A7" s="15" t="s">
        <v>7</v>
      </c>
      <c r="B7" s="9"/>
      <c r="C7" s="9"/>
      <c r="D7" s="9"/>
      <c r="E7" s="10"/>
      <c r="F7" s="194"/>
      <c r="G7" s="363"/>
      <c r="H7" s="363"/>
      <c r="I7" s="364"/>
    </row>
    <row r="8" spans="1:9" x14ac:dyDescent="0.25">
      <c r="A8" s="15" t="s">
        <v>8</v>
      </c>
      <c r="B8" s="9"/>
      <c r="C8" s="9"/>
      <c r="D8" s="9"/>
      <c r="E8" s="10"/>
      <c r="F8" s="194"/>
      <c r="G8" s="363"/>
      <c r="H8" s="363"/>
      <c r="I8" s="364"/>
    </row>
    <row r="9" spans="1:9" x14ac:dyDescent="0.25">
      <c r="A9" s="15" t="s">
        <v>9</v>
      </c>
      <c r="B9" s="9"/>
      <c r="C9" s="9"/>
      <c r="D9" s="9"/>
      <c r="E9" s="10"/>
      <c r="F9" s="194"/>
      <c r="G9" s="363"/>
      <c r="H9" s="363"/>
      <c r="I9" s="364"/>
    </row>
    <row r="10" spans="1:9" x14ac:dyDescent="0.25">
      <c r="A10" s="15" t="s">
        <v>10</v>
      </c>
      <c r="B10" s="9"/>
      <c r="C10" s="9"/>
      <c r="D10" s="9"/>
      <c r="E10" s="10"/>
      <c r="F10" s="194"/>
      <c r="G10" s="363"/>
      <c r="H10" s="363"/>
      <c r="I10" s="364"/>
    </row>
    <row r="11" spans="1:9" x14ac:dyDescent="0.25">
      <c r="A11" s="126" t="s">
        <v>11</v>
      </c>
      <c r="B11" s="9"/>
      <c r="C11" s="9"/>
      <c r="D11" s="9"/>
      <c r="E11" s="10"/>
      <c r="F11" s="210"/>
      <c r="G11" s="194"/>
      <c r="H11" s="194"/>
      <c r="I11" s="211"/>
    </row>
    <row r="12" spans="1:9" x14ac:dyDescent="0.25">
      <c r="A12" s="15" t="s">
        <v>12</v>
      </c>
      <c r="B12" s="9"/>
      <c r="C12" s="9"/>
      <c r="D12" s="9"/>
      <c r="E12" s="10"/>
      <c r="F12" s="210"/>
      <c r="G12" s="194"/>
      <c r="H12" s="194"/>
      <c r="I12" s="211"/>
    </row>
    <row r="13" spans="1:9" x14ac:dyDescent="0.25">
      <c r="A13" s="15" t="s">
        <v>13</v>
      </c>
      <c r="B13" s="9"/>
      <c r="C13" s="9"/>
      <c r="D13" s="9"/>
      <c r="E13" s="10"/>
      <c r="F13" s="208"/>
      <c r="G13" s="365"/>
      <c r="H13" s="365"/>
      <c r="I13" s="366"/>
    </row>
    <row r="14" spans="1:9" x14ac:dyDescent="0.25">
      <c r="A14" s="15" t="s">
        <v>14</v>
      </c>
      <c r="B14" s="9"/>
      <c r="C14" s="9"/>
      <c r="D14" s="9"/>
      <c r="E14" s="22"/>
      <c r="F14" s="209"/>
      <c r="G14" s="367"/>
      <c r="H14" s="367"/>
      <c r="I14" s="367"/>
    </row>
    <row r="15" spans="1:9" ht="15.75" customHeight="1" x14ac:dyDescent="0.25">
      <c r="A15" s="15" t="s">
        <v>15</v>
      </c>
      <c r="B15" s="9"/>
      <c r="C15" s="9"/>
      <c r="D15" s="9"/>
      <c r="E15" s="22"/>
      <c r="F15" s="209"/>
      <c r="G15" s="367"/>
      <c r="H15" s="367"/>
      <c r="I15" s="367"/>
    </row>
    <row r="16" spans="1:9" x14ac:dyDescent="0.25">
      <c r="A16" s="15" t="s">
        <v>16</v>
      </c>
      <c r="B16" s="9"/>
      <c r="C16" s="9"/>
      <c r="D16" s="9"/>
      <c r="E16" s="22"/>
      <c r="F16" s="209"/>
      <c r="G16" s="367"/>
      <c r="H16" s="367"/>
      <c r="I16" s="367"/>
    </row>
    <row r="17" spans="1:9" ht="17.100000000000001" customHeight="1" x14ac:dyDescent="0.25">
      <c r="A17" s="15" t="s">
        <v>17</v>
      </c>
      <c r="B17" s="9"/>
      <c r="C17" s="9"/>
      <c r="D17" s="9"/>
      <c r="E17" s="22"/>
      <c r="F17" s="209"/>
      <c r="G17" s="367"/>
      <c r="H17" s="367"/>
      <c r="I17" s="367"/>
    </row>
    <row r="18" spans="1:9" ht="17.100000000000001" customHeight="1" x14ac:dyDescent="0.25">
      <c r="A18" s="193" t="s">
        <v>18</v>
      </c>
      <c r="B18" s="177"/>
      <c r="C18" s="177"/>
      <c r="D18" s="177"/>
      <c r="E18" s="177"/>
      <c r="F18" s="207"/>
      <c r="G18" s="207"/>
      <c r="H18" s="207"/>
      <c r="I18" s="207"/>
    </row>
    <row r="19" spans="1:9" ht="46.9" customHeight="1" x14ac:dyDescent="0.25">
      <c r="A19" s="206" t="s">
        <v>19</v>
      </c>
      <c r="B19" s="206"/>
      <c r="C19" s="206"/>
      <c r="D19" s="206"/>
      <c r="E19" s="206"/>
      <c r="F19" s="206"/>
      <c r="G19" s="206"/>
      <c r="H19" s="206"/>
      <c r="I19" s="206"/>
    </row>
    <row r="20" spans="1:9" ht="105" customHeight="1" x14ac:dyDescent="0.25">
      <c r="A20" s="205" t="s">
        <v>20</v>
      </c>
      <c r="B20" s="206"/>
      <c r="C20" s="206"/>
      <c r="D20" s="206"/>
      <c r="E20" s="206"/>
      <c r="F20" s="206"/>
      <c r="G20" s="206"/>
      <c r="H20" s="206"/>
      <c r="I20" s="206"/>
    </row>
    <row r="21" spans="1:9" ht="14.45" customHeight="1" x14ac:dyDescent="0.25">
      <c r="A21" s="176" t="s">
        <v>21</v>
      </c>
      <c r="B21" s="177"/>
      <c r="C21" s="177"/>
      <c r="D21" s="177"/>
      <c r="E21" s="177"/>
      <c r="F21" s="177"/>
      <c r="G21" s="177"/>
      <c r="H21" s="177"/>
      <c r="I21" s="178"/>
    </row>
    <row r="22" spans="1:9" ht="14.45" customHeight="1" x14ac:dyDescent="0.25">
      <c r="A22" s="96" t="s">
        <v>22</v>
      </c>
      <c r="B22" s="193" t="s">
        <v>23</v>
      </c>
      <c r="C22" s="193"/>
      <c r="D22" s="193" t="s">
        <v>24</v>
      </c>
      <c r="E22" s="193"/>
      <c r="F22" s="193"/>
      <c r="G22" s="193"/>
      <c r="H22" s="148" t="s">
        <v>25</v>
      </c>
      <c r="I22" s="95" t="s">
        <v>26</v>
      </c>
    </row>
    <row r="23" spans="1:9" s="6" customFormat="1" ht="64.5" customHeight="1" x14ac:dyDescent="0.25">
      <c r="A23" s="98">
        <v>1</v>
      </c>
      <c r="B23" s="192" t="s">
        <v>27</v>
      </c>
      <c r="C23" s="186"/>
      <c r="D23" s="191" t="s">
        <v>28</v>
      </c>
      <c r="E23" s="186"/>
      <c r="F23" s="186"/>
      <c r="G23" s="186"/>
      <c r="H23" s="151"/>
      <c r="I23" s="152"/>
    </row>
    <row r="24" spans="1:9" ht="78.75" customHeight="1" x14ac:dyDescent="0.25">
      <c r="A24" s="97">
        <v>2</v>
      </c>
      <c r="B24" s="190" t="s">
        <v>29</v>
      </c>
      <c r="C24" s="186"/>
      <c r="D24" s="186" t="s">
        <v>30</v>
      </c>
      <c r="E24" s="187"/>
      <c r="F24" s="187"/>
      <c r="G24" s="187"/>
      <c r="H24" s="153"/>
      <c r="I24" s="154"/>
    </row>
    <row r="25" spans="1:9" s="6" customFormat="1" ht="46.5" customHeight="1" x14ac:dyDescent="0.25">
      <c r="A25" s="125">
        <v>3</v>
      </c>
      <c r="B25" s="184" t="s">
        <v>31</v>
      </c>
      <c r="C25" s="185"/>
      <c r="D25" s="188" t="s">
        <v>32</v>
      </c>
      <c r="E25" s="189"/>
      <c r="F25" s="189"/>
      <c r="G25" s="189"/>
      <c r="H25" s="155"/>
      <c r="I25" s="155"/>
    </row>
    <row r="26" spans="1:9" s="6" customFormat="1" ht="46.5" customHeight="1" x14ac:dyDescent="0.25">
      <c r="A26" s="121"/>
      <c r="B26" s="122"/>
      <c r="C26" s="23"/>
      <c r="D26" s="123"/>
      <c r="E26" s="11"/>
      <c r="F26" s="11"/>
      <c r="G26" s="11"/>
      <c r="H26" s="124"/>
      <c r="I26" s="124"/>
    </row>
    <row r="27" spans="1:9" x14ac:dyDescent="0.25">
      <c r="A27" s="179" t="s">
        <v>33</v>
      </c>
      <c r="B27" s="180"/>
      <c r="C27" s="180"/>
      <c r="D27" s="180"/>
      <c r="E27" s="180"/>
      <c r="F27" s="180"/>
      <c r="G27" s="180"/>
      <c r="H27" s="180"/>
      <c r="I27" s="180"/>
    </row>
    <row r="28" spans="1:9" ht="130.5" customHeight="1" x14ac:dyDescent="0.25">
      <c r="A28" s="181" t="s">
        <v>34</v>
      </c>
      <c r="B28" s="182"/>
      <c r="C28" s="182"/>
      <c r="D28" s="182"/>
      <c r="E28" s="182"/>
      <c r="F28" s="182"/>
      <c r="G28" s="182"/>
      <c r="H28" s="182"/>
      <c r="I28" s="183"/>
    </row>
    <row r="29" spans="1:9" x14ac:dyDescent="0.25">
      <c r="A29" s="195" t="s">
        <v>35</v>
      </c>
      <c r="B29" s="196"/>
      <c r="C29" s="196"/>
      <c r="D29" s="196"/>
      <c r="E29" s="196"/>
      <c r="F29" s="196"/>
      <c r="G29" s="196"/>
      <c r="H29" s="196"/>
      <c r="I29" s="197"/>
    </row>
    <row r="30" spans="1:9" ht="32.25" customHeight="1" x14ac:dyDescent="0.25">
      <c r="A30" s="173" t="s">
        <v>36</v>
      </c>
      <c r="B30" s="174"/>
      <c r="C30" s="174"/>
      <c r="D30" s="174"/>
      <c r="E30" s="174"/>
      <c r="F30" s="174"/>
      <c r="G30" s="174"/>
      <c r="H30" s="174"/>
      <c r="I30" s="175"/>
    </row>
  </sheetData>
  <sheetProtection algorithmName="SHA-512" hashValue="8ySiI/Y8OseBijxco8rN3OU7v0gajvc2Bxwf6jikNiKB5aljkefNZ7+8n9sz/QWy/I695tunG7BojBBtPnFCdQ==" saltValue="p51SrPqRDLJEMCYun8kwgw==" spinCount="100000" sheet="1" deleteColumns="0" deleteRows="0"/>
  <mergeCells count="36">
    <mergeCell ref="F10:I10"/>
    <mergeCell ref="F13:I13"/>
    <mergeCell ref="F17:I17"/>
    <mergeCell ref="F16:I16"/>
    <mergeCell ref="F15:I15"/>
    <mergeCell ref="F14:I14"/>
    <mergeCell ref="F11:I11"/>
    <mergeCell ref="F12:I12"/>
    <mergeCell ref="F7:I7"/>
    <mergeCell ref="F8:I8"/>
    <mergeCell ref="A29:I29"/>
    <mergeCell ref="A1:I1"/>
    <mergeCell ref="A2:I2"/>
    <mergeCell ref="A3:I3"/>
    <mergeCell ref="A4:E4"/>
    <mergeCell ref="G4:I4"/>
    <mergeCell ref="A5:E5"/>
    <mergeCell ref="A20:I20"/>
    <mergeCell ref="A18:I18"/>
    <mergeCell ref="A6:E6"/>
    <mergeCell ref="G5:I5"/>
    <mergeCell ref="G6:I6"/>
    <mergeCell ref="A19:I19"/>
    <mergeCell ref="F9:I9"/>
    <mergeCell ref="A30:I30"/>
    <mergeCell ref="A21:I21"/>
    <mergeCell ref="A27:I27"/>
    <mergeCell ref="A28:I28"/>
    <mergeCell ref="B25:C25"/>
    <mergeCell ref="D24:G24"/>
    <mergeCell ref="D25:G25"/>
    <mergeCell ref="B24:C24"/>
    <mergeCell ref="D23:G23"/>
    <mergeCell ref="B23:C23"/>
    <mergeCell ref="B22:C22"/>
    <mergeCell ref="D22:G22"/>
  </mergeCells>
  <pageMargins left="0.25" right="0.25" top="0.75" bottom="0.75" header="0.3" footer="0.3"/>
  <pageSetup orientation="portrait" r:id="rId1"/>
  <headerFooter>
    <oddHeader>&amp;CU.S. DOT SOLICITATION FOR SMALL BUSINESS INNOVATION RESEARCH PROGRAM
APPENDIX C</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theme="4" tint="-0.249977111117893"/>
  </sheetPr>
  <dimension ref="A1:G29"/>
  <sheetViews>
    <sheetView showGridLines="0" view="pageLayout" topLeftCell="A4" zoomScaleNormal="100" workbookViewId="0">
      <selection activeCell="F6" sqref="F6:G15"/>
    </sheetView>
  </sheetViews>
  <sheetFormatPr defaultColWidth="9.140625" defaultRowHeight="15" x14ac:dyDescent="0.25"/>
  <cols>
    <col min="1" max="1" width="9.28515625" customWidth="1"/>
    <col min="2" max="2" width="51.42578125" customWidth="1"/>
    <col min="3" max="3" width="9.5703125" customWidth="1"/>
    <col min="4" max="4" width="10.5703125" customWidth="1"/>
    <col min="5" max="5" width="15.28515625" customWidth="1"/>
    <col min="6" max="6" width="19.140625" customWidth="1"/>
    <col min="7" max="7" width="12.5703125" customWidth="1"/>
  </cols>
  <sheetData>
    <row r="1" spans="1:7" ht="18.75" x14ac:dyDescent="0.3">
      <c r="A1" s="343" t="s">
        <v>183</v>
      </c>
      <c r="B1" s="343"/>
      <c r="C1" s="343"/>
      <c r="D1" s="343"/>
      <c r="E1" s="343"/>
      <c r="F1" s="344"/>
      <c r="G1" s="344"/>
    </row>
    <row r="2" spans="1:7" ht="30.95" customHeight="1" x14ac:dyDescent="0.25">
      <c r="A2" s="225" t="s">
        <v>184</v>
      </c>
      <c r="B2" s="351"/>
      <c r="C2" s="351"/>
      <c r="D2" s="351"/>
      <c r="E2" s="351"/>
      <c r="F2" s="351"/>
      <c r="G2" s="352"/>
    </row>
    <row r="3" spans="1:7" ht="15" customHeight="1" x14ac:dyDescent="0.25">
      <c r="A3" s="345" t="s">
        <v>185</v>
      </c>
      <c r="B3" s="346"/>
      <c r="C3" s="346"/>
      <c r="D3" s="346"/>
      <c r="E3" s="346"/>
      <c r="F3" s="346"/>
      <c r="G3" s="347"/>
    </row>
    <row r="4" spans="1:7" ht="30.95" customHeight="1" x14ac:dyDescent="0.25">
      <c r="A4" s="45" t="s">
        <v>71</v>
      </c>
      <c r="B4" s="45" t="s">
        <v>93</v>
      </c>
      <c r="C4" s="45" t="s">
        <v>94</v>
      </c>
      <c r="D4" s="45" t="s">
        <v>95</v>
      </c>
      <c r="E4" s="45" t="s">
        <v>96</v>
      </c>
      <c r="F4" s="143" t="s">
        <v>186</v>
      </c>
      <c r="G4" s="143" t="s">
        <v>98</v>
      </c>
    </row>
    <row r="5" spans="1:7" ht="15.6" customHeight="1" x14ac:dyDescent="0.25">
      <c r="A5" s="145" t="s">
        <v>86</v>
      </c>
      <c r="B5" s="145" t="s">
        <v>187</v>
      </c>
      <c r="C5" s="60">
        <v>50</v>
      </c>
      <c r="D5" s="145">
        <v>2</v>
      </c>
      <c r="E5" s="60">
        <f>C5*D5</f>
        <v>100</v>
      </c>
      <c r="F5" s="35" t="s">
        <v>188</v>
      </c>
      <c r="G5" s="35">
        <v>25</v>
      </c>
    </row>
    <row r="6" spans="1:7" ht="14.45" customHeight="1" x14ac:dyDescent="0.25">
      <c r="A6" s="148">
        <v>1</v>
      </c>
      <c r="B6" s="53"/>
      <c r="C6" s="81"/>
      <c r="D6" s="50"/>
      <c r="E6" s="51">
        <f t="shared" ref="E6:E15" si="0">D6*C6</f>
        <v>0</v>
      </c>
      <c r="F6" s="50"/>
      <c r="G6" s="50"/>
    </row>
    <row r="7" spans="1:7" ht="14.45" customHeight="1" x14ac:dyDescent="0.25">
      <c r="A7" s="148">
        <f>A6+1</f>
        <v>2</v>
      </c>
      <c r="B7" s="53"/>
      <c r="C7" s="81"/>
      <c r="D7" s="50"/>
      <c r="E7" s="51">
        <f t="shared" si="0"/>
        <v>0</v>
      </c>
      <c r="F7" s="50"/>
      <c r="G7" s="50"/>
    </row>
    <row r="8" spans="1:7" ht="14.45" customHeight="1" x14ac:dyDescent="0.25">
      <c r="A8" s="148">
        <f t="shared" ref="A8:A15" si="1">A7+1</f>
        <v>3</v>
      </c>
      <c r="B8" s="53"/>
      <c r="C8" s="81"/>
      <c r="D8" s="50"/>
      <c r="E8" s="51">
        <f t="shared" si="0"/>
        <v>0</v>
      </c>
      <c r="F8" s="50"/>
      <c r="G8" s="50"/>
    </row>
    <row r="9" spans="1:7" ht="14.45" customHeight="1" x14ac:dyDescent="0.25">
      <c r="A9" s="148">
        <f t="shared" si="1"/>
        <v>4</v>
      </c>
      <c r="B9" s="53"/>
      <c r="C9" s="81"/>
      <c r="D9" s="50"/>
      <c r="E9" s="51">
        <f t="shared" si="0"/>
        <v>0</v>
      </c>
      <c r="F9" s="50"/>
      <c r="G9" s="50"/>
    </row>
    <row r="10" spans="1:7" ht="14.45" customHeight="1" x14ac:dyDescent="0.25">
      <c r="A10" s="148">
        <f t="shared" si="1"/>
        <v>5</v>
      </c>
      <c r="B10" s="53"/>
      <c r="C10" s="81"/>
      <c r="D10" s="50"/>
      <c r="E10" s="51">
        <f t="shared" si="0"/>
        <v>0</v>
      </c>
      <c r="F10" s="50"/>
      <c r="G10" s="50"/>
    </row>
    <row r="11" spans="1:7" ht="14.45" customHeight="1" x14ac:dyDescent="0.25">
      <c r="A11" s="148">
        <f t="shared" si="1"/>
        <v>6</v>
      </c>
      <c r="B11" s="53"/>
      <c r="C11" s="81"/>
      <c r="D11" s="50"/>
      <c r="E11" s="51">
        <f t="shared" si="0"/>
        <v>0</v>
      </c>
      <c r="F11" s="50"/>
      <c r="G11" s="50"/>
    </row>
    <row r="12" spans="1:7" ht="14.45" customHeight="1" x14ac:dyDescent="0.25">
      <c r="A12" s="148">
        <f t="shared" si="1"/>
        <v>7</v>
      </c>
      <c r="B12" s="53"/>
      <c r="C12" s="81"/>
      <c r="D12" s="50"/>
      <c r="E12" s="51">
        <f t="shared" si="0"/>
        <v>0</v>
      </c>
      <c r="F12" s="50"/>
      <c r="G12" s="50"/>
    </row>
    <row r="13" spans="1:7" ht="14.45" customHeight="1" x14ac:dyDescent="0.25">
      <c r="A13" s="148">
        <f t="shared" si="1"/>
        <v>8</v>
      </c>
      <c r="B13" s="53"/>
      <c r="C13" s="81"/>
      <c r="D13" s="50"/>
      <c r="E13" s="51">
        <f t="shared" si="0"/>
        <v>0</v>
      </c>
      <c r="F13" s="50"/>
      <c r="G13" s="50"/>
    </row>
    <row r="14" spans="1:7" ht="14.45" customHeight="1" x14ac:dyDescent="0.25">
      <c r="A14" s="148">
        <f t="shared" si="1"/>
        <v>9</v>
      </c>
      <c r="B14" s="53"/>
      <c r="C14" s="81"/>
      <c r="D14" s="50"/>
      <c r="E14" s="51">
        <f t="shared" si="0"/>
        <v>0</v>
      </c>
      <c r="F14" s="50"/>
      <c r="G14" s="50"/>
    </row>
    <row r="15" spans="1:7" ht="14.45" customHeight="1" x14ac:dyDescent="0.25">
      <c r="A15" s="148">
        <f t="shared" si="1"/>
        <v>10</v>
      </c>
      <c r="B15" s="53"/>
      <c r="C15" s="81"/>
      <c r="D15" s="50"/>
      <c r="E15" s="51">
        <f t="shared" si="0"/>
        <v>0</v>
      </c>
      <c r="F15" s="50"/>
      <c r="G15" s="50"/>
    </row>
    <row r="16" spans="1:7" ht="14.45" customHeight="1" x14ac:dyDescent="0.25">
      <c r="A16" s="193" t="s">
        <v>189</v>
      </c>
      <c r="B16" s="177"/>
      <c r="C16" s="177"/>
      <c r="D16" s="177"/>
      <c r="E16" s="52">
        <f>SUM(E6:E15)</f>
        <v>0</v>
      </c>
      <c r="F16" s="139"/>
      <c r="G16" s="139"/>
    </row>
    <row r="17" spans="1:7" ht="14.45" customHeight="1" x14ac:dyDescent="0.25">
      <c r="A17" s="348" t="s">
        <v>190</v>
      </c>
      <c r="B17" s="349"/>
      <c r="C17" s="349"/>
      <c r="D17" s="349"/>
      <c r="E17" s="349"/>
      <c r="F17" s="349"/>
      <c r="G17" s="350"/>
    </row>
    <row r="18" spans="1:7" ht="15.6" customHeight="1" x14ac:dyDescent="0.25">
      <c r="A18" s="45" t="s">
        <v>71</v>
      </c>
      <c r="B18" s="340" t="s">
        <v>191</v>
      </c>
      <c r="C18" s="341"/>
      <c r="D18" s="341"/>
      <c r="E18" s="341"/>
      <c r="F18" s="341"/>
      <c r="G18" s="342"/>
    </row>
    <row r="19" spans="1:7" ht="15.6" customHeight="1" x14ac:dyDescent="0.25">
      <c r="A19" s="145" t="s">
        <v>86</v>
      </c>
      <c r="B19" s="337" t="s">
        <v>192</v>
      </c>
      <c r="C19" s="338"/>
      <c r="D19" s="338"/>
      <c r="E19" s="338"/>
      <c r="F19" s="338"/>
      <c r="G19" s="339"/>
    </row>
    <row r="20" spans="1:7" ht="14.45" customHeight="1" x14ac:dyDescent="0.25">
      <c r="A20" s="148">
        <v>1</v>
      </c>
      <c r="B20" s="333"/>
      <c r="C20" s="336"/>
      <c r="D20" s="336"/>
      <c r="E20" s="334"/>
      <c r="F20" s="334"/>
      <c r="G20" s="335"/>
    </row>
    <row r="21" spans="1:7" x14ac:dyDescent="0.25">
      <c r="A21" s="148">
        <f>A20+1</f>
        <v>2</v>
      </c>
      <c r="B21" s="333"/>
      <c r="C21" s="334"/>
      <c r="D21" s="334"/>
      <c r="E21" s="334"/>
      <c r="F21" s="334"/>
      <c r="G21" s="335"/>
    </row>
    <row r="22" spans="1:7" x14ac:dyDescent="0.25">
      <c r="A22" s="148">
        <f t="shared" ref="A22:A29" si="2">A21+1</f>
        <v>3</v>
      </c>
      <c r="B22" s="333"/>
      <c r="C22" s="334"/>
      <c r="D22" s="334"/>
      <c r="E22" s="334"/>
      <c r="F22" s="334"/>
      <c r="G22" s="335"/>
    </row>
    <row r="23" spans="1:7" x14ac:dyDescent="0.25">
      <c r="A23" s="148">
        <f t="shared" si="2"/>
        <v>4</v>
      </c>
      <c r="B23" s="333"/>
      <c r="C23" s="334"/>
      <c r="D23" s="334"/>
      <c r="E23" s="334"/>
      <c r="F23" s="334"/>
      <c r="G23" s="335"/>
    </row>
    <row r="24" spans="1:7" x14ac:dyDescent="0.25">
      <c r="A24" s="148">
        <f t="shared" si="2"/>
        <v>5</v>
      </c>
      <c r="B24" s="333"/>
      <c r="C24" s="334"/>
      <c r="D24" s="334"/>
      <c r="E24" s="334"/>
      <c r="F24" s="334"/>
      <c r="G24" s="335"/>
    </row>
    <row r="25" spans="1:7" x14ac:dyDescent="0.25">
      <c r="A25" s="148">
        <f t="shared" si="2"/>
        <v>6</v>
      </c>
      <c r="B25" s="333"/>
      <c r="C25" s="334"/>
      <c r="D25" s="334"/>
      <c r="E25" s="334"/>
      <c r="F25" s="334"/>
      <c r="G25" s="335"/>
    </row>
    <row r="26" spans="1:7" x14ac:dyDescent="0.25">
      <c r="A26" s="148">
        <f t="shared" si="2"/>
        <v>7</v>
      </c>
      <c r="B26" s="333"/>
      <c r="C26" s="334"/>
      <c r="D26" s="334"/>
      <c r="E26" s="334"/>
      <c r="F26" s="334"/>
      <c r="G26" s="335"/>
    </row>
    <row r="27" spans="1:7" x14ac:dyDescent="0.25">
      <c r="A27" s="148">
        <f t="shared" si="2"/>
        <v>8</v>
      </c>
      <c r="B27" s="333"/>
      <c r="C27" s="334"/>
      <c r="D27" s="334"/>
      <c r="E27" s="334"/>
      <c r="F27" s="334"/>
      <c r="G27" s="335"/>
    </row>
    <row r="28" spans="1:7" x14ac:dyDescent="0.25">
      <c r="A28" s="148">
        <f t="shared" si="2"/>
        <v>9</v>
      </c>
      <c r="B28" s="333"/>
      <c r="C28" s="334"/>
      <c r="D28" s="334"/>
      <c r="E28" s="334"/>
      <c r="F28" s="334"/>
      <c r="G28" s="335"/>
    </row>
    <row r="29" spans="1:7" x14ac:dyDescent="0.25">
      <c r="A29" s="148">
        <f t="shared" si="2"/>
        <v>10</v>
      </c>
      <c r="B29" s="333"/>
      <c r="C29" s="334"/>
      <c r="D29" s="334"/>
      <c r="E29" s="334"/>
      <c r="F29" s="334"/>
      <c r="G29" s="335"/>
    </row>
  </sheetData>
  <sheetProtection algorithmName="SHA-512" hashValue="D5e9UYTk2ZHHeHfMYgeJZIwHUak5zpZ8cKEApOR0si1AlP2rE07KPV2B6qr/Cyj8LGYtyGCW2DXmpgNUT0bYKg==" saltValue="E5JLapbyCaLsDvig7LAN0w==" spinCount="100000" sheet="1" deleteColumns="0" deleteRows="0"/>
  <mergeCells count="17">
    <mergeCell ref="A16:D16"/>
    <mergeCell ref="B18:G18"/>
    <mergeCell ref="A1:G1"/>
    <mergeCell ref="A3:G3"/>
    <mergeCell ref="A17:G17"/>
    <mergeCell ref="A2:G2"/>
    <mergeCell ref="B19:G19"/>
    <mergeCell ref="B25:G25"/>
    <mergeCell ref="B26:G26"/>
    <mergeCell ref="B27:G27"/>
    <mergeCell ref="B28:G28"/>
    <mergeCell ref="B29:G29"/>
    <mergeCell ref="B20:G20"/>
    <mergeCell ref="B21:G21"/>
    <mergeCell ref="B22:G22"/>
    <mergeCell ref="B23:G23"/>
    <mergeCell ref="B24:G24"/>
  </mergeCells>
  <pageMargins left="0.25" right="0.25" top="0.75" bottom="0.75" header="0.3" footer="0.3"/>
  <pageSetup orientation="landscape" r:id="rId1"/>
  <headerFooter>
    <oddHeader>&amp;CU.S. DOT SOLICITATION FOR SMALL BUSINESS INNOVATION RESEARCH PROGRAM
APPENDIX C</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3DF72-1A09-4D84-9233-7631770B2141}">
  <sheetPr codeName="Sheet11">
    <tabColor theme="4" tint="-0.249977111117893"/>
  </sheetPr>
  <dimension ref="A1:F20"/>
  <sheetViews>
    <sheetView showGridLines="0" view="pageLayout" zoomScaleNormal="100" workbookViewId="0">
      <selection activeCell="B15" sqref="B15:F20"/>
    </sheetView>
  </sheetViews>
  <sheetFormatPr defaultRowHeight="15" x14ac:dyDescent="0.25"/>
  <cols>
    <col min="1" max="1" width="10.5703125" customWidth="1"/>
    <col min="2" max="2" width="37.140625" customWidth="1"/>
    <col min="3" max="3" width="11.140625" customWidth="1"/>
    <col min="5" max="5" width="14.5703125" customWidth="1"/>
    <col min="6" max="6" width="17.42578125" customWidth="1"/>
  </cols>
  <sheetData>
    <row r="1" spans="1:6" ht="18.75" x14ac:dyDescent="0.25">
      <c r="A1" s="223" t="s">
        <v>193</v>
      </c>
      <c r="B1" s="272"/>
      <c r="C1" s="272"/>
      <c r="D1" s="272"/>
      <c r="E1" s="272"/>
      <c r="F1" s="268"/>
    </row>
    <row r="2" spans="1:6" ht="33.75" customHeight="1" x14ac:dyDescent="0.25">
      <c r="A2" s="356" t="s">
        <v>194</v>
      </c>
      <c r="B2" s="238"/>
      <c r="C2" s="238"/>
      <c r="D2" s="238"/>
      <c r="E2" s="238"/>
      <c r="F2" s="267"/>
    </row>
    <row r="3" spans="1:6" ht="30" x14ac:dyDescent="0.25">
      <c r="A3" s="45" t="s">
        <v>71</v>
      </c>
      <c r="B3" s="45" t="s">
        <v>195</v>
      </c>
      <c r="C3" s="45" t="s">
        <v>94</v>
      </c>
      <c r="D3" s="45" t="s">
        <v>95</v>
      </c>
      <c r="E3" s="45" t="s">
        <v>96</v>
      </c>
      <c r="F3" s="143" t="s">
        <v>196</v>
      </c>
    </row>
    <row r="4" spans="1:6" x14ac:dyDescent="0.25">
      <c r="A4" s="46" t="s">
        <v>86</v>
      </c>
      <c r="B4" s="46" t="s">
        <v>197</v>
      </c>
      <c r="C4" s="47">
        <v>1000</v>
      </c>
      <c r="D4" s="46">
        <v>1</v>
      </c>
      <c r="E4" s="47">
        <f>C4*D4</f>
        <v>1000</v>
      </c>
      <c r="F4" s="49"/>
    </row>
    <row r="5" spans="1:6" x14ac:dyDescent="0.25">
      <c r="A5" s="148">
        <v>1</v>
      </c>
      <c r="B5" s="53"/>
      <c r="C5" s="54"/>
      <c r="D5" s="50"/>
      <c r="E5" s="51">
        <f>D5*C5</f>
        <v>0</v>
      </c>
      <c r="F5" s="50"/>
    </row>
    <row r="6" spans="1:6" x14ac:dyDescent="0.25">
      <c r="A6" s="148">
        <f>A5+1</f>
        <v>2</v>
      </c>
      <c r="B6" s="53"/>
      <c r="C6" s="54"/>
      <c r="D6" s="50"/>
      <c r="E6" s="51">
        <f t="shared" ref="E6:E10" si="0">D6*C6</f>
        <v>0</v>
      </c>
      <c r="F6" s="50"/>
    </row>
    <row r="7" spans="1:6" x14ac:dyDescent="0.25">
      <c r="A7" s="148">
        <f t="shared" ref="A7:A10" si="1">A6+1</f>
        <v>3</v>
      </c>
      <c r="B7" s="53"/>
      <c r="C7" s="54"/>
      <c r="D7" s="50"/>
      <c r="E7" s="51">
        <f t="shared" si="0"/>
        <v>0</v>
      </c>
      <c r="F7" s="50"/>
    </row>
    <row r="8" spans="1:6" x14ac:dyDescent="0.25">
      <c r="A8" s="148">
        <f t="shared" si="1"/>
        <v>4</v>
      </c>
      <c r="B8" s="53"/>
      <c r="C8" s="54"/>
      <c r="D8" s="50"/>
      <c r="E8" s="51">
        <f t="shared" si="0"/>
        <v>0</v>
      </c>
      <c r="F8" s="50"/>
    </row>
    <row r="9" spans="1:6" x14ac:dyDescent="0.25">
      <c r="A9" s="148">
        <f t="shared" si="1"/>
        <v>5</v>
      </c>
      <c r="B9" s="53"/>
      <c r="C9" s="54"/>
      <c r="D9" s="50"/>
      <c r="E9" s="51">
        <f t="shared" si="0"/>
        <v>0</v>
      </c>
      <c r="F9" s="50"/>
    </row>
    <row r="10" spans="1:6" x14ac:dyDescent="0.25">
      <c r="A10" s="148">
        <f t="shared" si="1"/>
        <v>6</v>
      </c>
      <c r="B10" s="53"/>
      <c r="C10" s="54"/>
      <c r="D10" s="50"/>
      <c r="E10" s="51">
        <f t="shared" si="0"/>
        <v>0</v>
      </c>
      <c r="F10" s="50"/>
    </row>
    <row r="11" spans="1:6" x14ac:dyDescent="0.25">
      <c r="A11" s="275" t="s">
        <v>198</v>
      </c>
      <c r="B11" s="276"/>
      <c r="C11" s="276"/>
      <c r="D11" s="276"/>
      <c r="E11" s="14">
        <f>SUM(E5:E10)</f>
        <v>0</v>
      </c>
      <c r="F11" s="146"/>
    </row>
    <row r="12" spans="1:6" ht="15.75" x14ac:dyDescent="0.25">
      <c r="A12" s="349" t="s">
        <v>199</v>
      </c>
      <c r="B12" s="349"/>
      <c r="C12" s="349"/>
      <c r="D12" s="349"/>
      <c r="E12" s="349"/>
      <c r="F12" s="349"/>
    </row>
    <row r="13" spans="1:6" ht="15" customHeight="1" x14ac:dyDescent="0.25">
      <c r="A13" s="45" t="s">
        <v>71</v>
      </c>
      <c r="B13" s="45" t="s">
        <v>195</v>
      </c>
      <c r="C13" s="45" t="s">
        <v>200</v>
      </c>
      <c r="D13" s="357" t="s">
        <v>201</v>
      </c>
      <c r="E13" s="358"/>
      <c r="F13" s="359"/>
    </row>
    <row r="14" spans="1:6" x14ac:dyDescent="0.25">
      <c r="A14" s="46" t="s">
        <v>86</v>
      </c>
      <c r="B14" s="46" t="s">
        <v>197</v>
      </c>
      <c r="C14" s="131">
        <v>10</v>
      </c>
      <c r="D14" s="360" t="s">
        <v>202</v>
      </c>
      <c r="E14" s="361"/>
      <c r="F14" s="362"/>
    </row>
    <row r="15" spans="1:6" x14ac:dyDescent="0.25">
      <c r="A15" s="148">
        <v>1</v>
      </c>
      <c r="B15" s="53"/>
      <c r="C15" s="132"/>
      <c r="D15" s="353"/>
      <c r="E15" s="354"/>
      <c r="F15" s="355"/>
    </row>
    <row r="16" spans="1:6" x14ac:dyDescent="0.25">
      <c r="A16" s="148">
        <f>A15+1</f>
        <v>2</v>
      </c>
      <c r="B16" s="53"/>
      <c r="C16" s="132"/>
      <c r="D16" s="353"/>
      <c r="E16" s="354"/>
      <c r="F16" s="355"/>
    </row>
    <row r="17" spans="1:6" x14ac:dyDescent="0.25">
      <c r="A17" s="148">
        <f t="shared" ref="A17:A20" si="2">A16+1</f>
        <v>3</v>
      </c>
      <c r="B17" s="53"/>
      <c r="C17" s="132"/>
      <c r="D17" s="353"/>
      <c r="E17" s="354"/>
      <c r="F17" s="355"/>
    </row>
    <row r="18" spans="1:6" x14ac:dyDescent="0.25">
      <c r="A18" s="148">
        <f t="shared" si="2"/>
        <v>4</v>
      </c>
      <c r="B18" s="53"/>
      <c r="C18" s="132"/>
      <c r="D18" s="353"/>
      <c r="E18" s="354"/>
      <c r="F18" s="355"/>
    </row>
    <row r="19" spans="1:6" x14ac:dyDescent="0.25">
      <c r="A19" s="148">
        <f t="shared" si="2"/>
        <v>5</v>
      </c>
      <c r="B19" s="53"/>
      <c r="C19" s="132"/>
      <c r="D19" s="353"/>
      <c r="E19" s="354"/>
      <c r="F19" s="355"/>
    </row>
    <row r="20" spans="1:6" x14ac:dyDescent="0.25">
      <c r="A20" s="148">
        <f t="shared" si="2"/>
        <v>6</v>
      </c>
      <c r="B20" s="53"/>
      <c r="C20" s="132"/>
      <c r="D20" s="353"/>
      <c r="E20" s="354"/>
      <c r="F20" s="355"/>
    </row>
  </sheetData>
  <sheetProtection algorithmName="SHA-512" hashValue="LIgsNKbmiwZ7iYQOnFX27d/Xf99hPqrK3sBnl9Qpb7UTmlWfh8IY9aQTcZM4ywmI9ApKN0qt78Xrx9XBeT23/Q==" saltValue="Sop77HISYODfv06bvGGwKw==" spinCount="100000" sheet="1" objects="1" scenarios="1"/>
  <mergeCells count="12">
    <mergeCell ref="D18:F18"/>
    <mergeCell ref="D19:F19"/>
    <mergeCell ref="D20:F20"/>
    <mergeCell ref="A12:F12"/>
    <mergeCell ref="A1:F1"/>
    <mergeCell ref="A2:F2"/>
    <mergeCell ref="A11:D11"/>
    <mergeCell ref="D13:F13"/>
    <mergeCell ref="D14:F14"/>
    <mergeCell ref="D15:F15"/>
    <mergeCell ref="D16:F16"/>
    <mergeCell ref="D17:F17"/>
  </mergeCells>
  <pageMargins left="0.25" right="0.25" top="0.75" bottom="0.75" header="0.3" footer="0.3"/>
  <pageSetup orientation="portrait" horizontalDpi="1200" verticalDpi="1200" r:id="rId1"/>
  <headerFooter>
    <oddHeader>&amp;CU.S. DOT SOLICITATION FOR SMALL BUSINESS INNOVATION RESEARCH PROGRAM
APPENDIX C</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theme="4" tint="-0.249977111117893"/>
  </sheetPr>
  <dimension ref="A2:I32"/>
  <sheetViews>
    <sheetView showGridLines="0" showWhiteSpace="0" view="pageLayout" zoomScaleNormal="120" workbookViewId="0">
      <selection activeCell="A32" sqref="A32:H32"/>
    </sheetView>
  </sheetViews>
  <sheetFormatPr defaultColWidth="8.85546875" defaultRowHeight="15" x14ac:dyDescent="0.25"/>
  <cols>
    <col min="1" max="1" width="4.5703125" style="6" customWidth="1"/>
    <col min="2" max="4" width="8.85546875" style="6"/>
    <col min="5" max="5" width="29.140625" style="6" customWidth="1"/>
    <col min="6" max="6" width="9" style="6" customWidth="1"/>
    <col min="7" max="7" width="12.5703125" style="6" customWidth="1"/>
    <col min="8" max="8" width="14.85546875" style="6" customWidth="1"/>
    <col min="9" max="9" width="11.85546875" bestFit="1" customWidth="1"/>
  </cols>
  <sheetData>
    <row r="2" spans="1:8" ht="19.149999999999999" customHeight="1" x14ac:dyDescent="0.25">
      <c r="A2" s="223" t="s">
        <v>37</v>
      </c>
      <c r="B2" s="223"/>
      <c r="C2" s="223"/>
      <c r="D2" s="223"/>
      <c r="E2" s="224"/>
      <c r="F2" s="224"/>
      <c r="G2" s="224"/>
      <c r="H2" s="224"/>
    </row>
    <row r="3" spans="1:8" ht="96.75" customHeight="1" x14ac:dyDescent="0.25">
      <c r="A3" s="225" t="s">
        <v>38</v>
      </c>
      <c r="B3" s="221"/>
      <c r="C3" s="221"/>
      <c r="D3" s="221"/>
      <c r="E3" s="221"/>
      <c r="F3" s="221"/>
      <c r="G3" s="221"/>
      <c r="H3" s="222"/>
    </row>
    <row r="4" spans="1:8" ht="66" customHeight="1" x14ac:dyDescent="0.25">
      <c r="A4" s="220" t="s">
        <v>39</v>
      </c>
      <c r="B4" s="221"/>
      <c r="C4" s="221"/>
      <c r="D4" s="221"/>
      <c r="E4" s="221"/>
      <c r="F4" s="221"/>
      <c r="G4" s="221"/>
      <c r="H4" s="222"/>
    </row>
    <row r="5" spans="1:8" ht="53.25" customHeight="1" x14ac:dyDescent="0.25">
      <c r="A5" s="220" t="s">
        <v>40</v>
      </c>
      <c r="B5" s="221"/>
      <c r="C5" s="221"/>
      <c r="D5" s="221"/>
      <c r="E5" s="221"/>
      <c r="F5" s="221"/>
      <c r="G5" s="226"/>
      <c r="H5" s="222"/>
    </row>
    <row r="6" spans="1:8" s="7" customFormat="1" ht="30" customHeight="1" x14ac:dyDescent="0.25">
      <c r="A6" s="141" t="s">
        <v>22</v>
      </c>
      <c r="B6" s="213" t="s">
        <v>41</v>
      </c>
      <c r="C6" s="213"/>
      <c r="D6" s="213"/>
      <c r="E6" s="213"/>
      <c r="F6" s="214"/>
      <c r="G6" s="25" t="s">
        <v>42</v>
      </c>
      <c r="H6" s="20" t="s">
        <v>43</v>
      </c>
    </row>
    <row r="7" spans="1:8" ht="19.899999999999999" customHeight="1" x14ac:dyDescent="0.25">
      <c r="A7" s="141">
        <v>1</v>
      </c>
      <c r="B7" s="213" t="s">
        <v>44</v>
      </c>
      <c r="C7" s="213"/>
      <c r="D7" s="213"/>
      <c r="E7" s="213"/>
      <c r="F7" s="214"/>
      <c r="G7" s="26">
        <f>Labor_B!G18</f>
        <v>0</v>
      </c>
      <c r="H7" s="30"/>
    </row>
    <row r="8" spans="1:8" ht="19.899999999999999" customHeight="1" x14ac:dyDescent="0.25">
      <c r="A8" s="141">
        <v>2</v>
      </c>
      <c r="B8" s="215" t="s">
        <v>45</v>
      </c>
      <c r="C8" s="215"/>
      <c r="D8" s="215"/>
      <c r="E8" s="215"/>
      <c r="F8" s="216"/>
      <c r="G8" s="26">
        <f>Materials_C!E16</f>
        <v>0</v>
      </c>
      <c r="H8" s="30"/>
    </row>
    <row r="9" spans="1:8" ht="20.25" customHeight="1" x14ac:dyDescent="0.25">
      <c r="A9" s="141">
        <v>3</v>
      </c>
      <c r="B9" s="215" t="s">
        <v>46</v>
      </c>
      <c r="C9" s="215"/>
      <c r="D9" s="215"/>
      <c r="E9" s="215"/>
      <c r="F9" s="216"/>
      <c r="G9" s="26">
        <f>Equipment_D!E18</f>
        <v>0</v>
      </c>
      <c r="H9" s="30"/>
    </row>
    <row r="10" spans="1:8" ht="20.25" customHeight="1" x14ac:dyDescent="0.25">
      <c r="A10" s="141">
        <v>4</v>
      </c>
      <c r="B10" s="213" t="s">
        <v>47</v>
      </c>
      <c r="C10" s="213"/>
      <c r="D10" s="213"/>
      <c r="E10" s="213"/>
      <c r="F10" s="214"/>
      <c r="G10" s="26">
        <f>Subcontractors_F!C14</f>
        <v>0</v>
      </c>
      <c r="H10" s="30"/>
    </row>
    <row r="11" spans="1:8" ht="20.25" customHeight="1" x14ac:dyDescent="0.25">
      <c r="A11" s="141">
        <v>5</v>
      </c>
      <c r="B11" s="213" t="s">
        <v>48</v>
      </c>
      <c r="C11" s="213"/>
      <c r="D11" s="213"/>
      <c r="E11" s="213"/>
      <c r="F11" s="214"/>
      <c r="G11" s="26">
        <f>Consultants_G!E12</f>
        <v>0</v>
      </c>
      <c r="H11" s="30"/>
    </row>
    <row r="12" spans="1:8" ht="20.25" customHeight="1" x14ac:dyDescent="0.25">
      <c r="A12" s="141">
        <v>6</v>
      </c>
      <c r="B12" s="214" t="s">
        <v>49</v>
      </c>
      <c r="C12" s="237"/>
      <c r="D12" s="237"/>
      <c r="E12" s="237"/>
      <c r="F12" s="238"/>
      <c r="G12" s="26">
        <f>Travel_H!E27</f>
        <v>0</v>
      </c>
      <c r="H12" s="30"/>
    </row>
    <row r="13" spans="1:8" ht="20.25" customHeight="1" x14ac:dyDescent="0.25">
      <c r="A13" s="141">
        <v>7</v>
      </c>
      <c r="B13" s="214" t="s">
        <v>50</v>
      </c>
      <c r="C13" s="237"/>
      <c r="D13" s="237"/>
      <c r="E13" s="237"/>
      <c r="F13" s="238"/>
      <c r="G13" s="26">
        <f>Other_I!E16</f>
        <v>0</v>
      </c>
      <c r="H13" s="30"/>
    </row>
    <row r="14" spans="1:8" ht="20.25" customHeight="1" thickBot="1" x14ac:dyDescent="0.3">
      <c r="A14" s="21">
        <v>8</v>
      </c>
      <c r="B14" s="239" t="s">
        <v>51</v>
      </c>
      <c r="C14" s="240"/>
      <c r="D14" s="240"/>
      <c r="E14" s="240"/>
      <c r="F14" s="241"/>
      <c r="G14" s="106">
        <f>G7+G8+G9+G10+G11+G12+G13</f>
        <v>0</v>
      </c>
      <c r="H14" s="31"/>
    </row>
    <row r="15" spans="1:8" ht="13.5" customHeight="1" thickBot="1" x14ac:dyDescent="0.3">
      <c r="A15" s="118"/>
      <c r="B15" s="219" t="s">
        <v>52</v>
      </c>
      <c r="C15" s="219"/>
      <c r="D15" s="219"/>
      <c r="E15" s="219"/>
      <c r="F15" s="219"/>
      <c r="G15" s="119"/>
      <c r="H15" s="120"/>
    </row>
    <row r="16" spans="1:8" ht="24" customHeight="1" x14ac:dyDescent="0.25">
      <c r="A16" s="116">
        <v>9</v>
      </c>
      <c r="B16" s="217" t="s">
        <v>53</v>
      </c>
      <c r="C16" s="218"/>
      <c r="D16" s="218"/>
      <c r="E16" s="218"/>
      <c r="F16" s="150">
        <v>0</v>
      </c>
      <c r="G16" s="134">
        <f>F16*G7</f>
        <v>0</v>
      </c>
      <c r="H16" s="117"/>
    </row>
    <row r="17" spans="1:9" ht="24" customHeight="1" x14ac:dyDescent="0.25">
      <c r="A17" s="105">
        <v>10</v>
      </c>
      <c r="B17" s="255" t="s">
        <v>54</v>
      </c>
      <c r="C17" s="249"/>
      <c r="D17" s="249"/>
      <c r="E17" s="249"/>
      <c r="F17" s="133">
        <v>0</v>
      </c>
      <c r="G17" s="135">
        <f>F17*(G7+G16)</f>
        <v>0</v>
      </c>
      <c r="H17" s="108"/>
    </row>
    <row r="18" spans="1:9" ht="30" customHeight="1" x14ac:dyDescent="0.25">
      <c r="A18" s="105">
        <v>11</v>
      </c>
      <c r="B18" s="248" t="s">
        <v>55</v>
      </c>
      <c r="C18" s="249"/>
      <c r="D18" s="249"/>
      <c r="E18" s="249"/>
      <c r="F18" s="110">
        <v>0</v>
      </c>
      <c r="G18" s="136">
        <f>F18*(G14+G16+G17)</f>
        <v>0</v>
      </c>
      <c r="H18" s="108"/>
    </row>
    <row r="19" spans="1:9" ht="45" customHeight="1" x14ac:dyDescent="0.25">
      <c r="A19" s="111">
        <v>12</v>
      </c>
      <c r="B19" s="244" t="s">
        <v>56</v>
      </c>
      <c r="C19" s="245"/>
      <c r="D19" s="245"/>
      <c r="E19" s="245"/>
      <c r="F19" s="245"/>
      <c r="G19" s="112" t="e">
        <f>(G20-G11-G10)/G20</f>
        <v>#DIV/0!</v>
      </c>
      <c r="H19" s="113"/>
      <c r="I19" s="8"/>
    </row>
    <row r="20" spans="1:9" ht="20.25" customHeight="1" x14ac:dyDescent="0.25">
      <c r="A20" s="105">
        <v>13</v>
      </c>
      <c r="B20" s="212" t="s">
        <v>57</v>
      </c>
      <c r="C20" s="251"/>
      <c r="D20" s="251"/>
      <c r="E20" s="251"/>
      <c r="F20" s="251"/>
      <c r="G20" s="137">
        <f>G14+G16+G17+G18</f>
        <v>0</v>
      </c>
      <c r="H20" s="108"/>
      <c r="I20" s="8"/>
    </row>
    <row r="21" spans="1:9" ht="20.25" customHeight="1" x14ac:dyDescent="0.25">
      <c r="A21" s="105">
        <v>14</v>
      </c>
      <c r="B21" s="242" t="s">
        <v>58</v>
      </c>
      <c r="C21" s="243"/>
      <c r="D21" s="243"/>
      <c r="E21" s="243"/>
      <c r="F21" s="109">
        <v>0</v>
      </c>
      <c r="G21" s="135">
        <f>G20*F21</f>
        <v>0</v>
      </c>
      <c r="H21" s="108"/>
    </row>
    <row r="22" spans="1:9" ht="20.25" customHeight="1" x14ac:dyDescent="0.25">
      <c r="A22" s="105">
        <v>16</v>
      </c>
      <c r="B22" s="212" t="s">
        <v>59</v>
      </c>
      <c r="C22" s="212"/>
      <c r="D22" s="212"/>
      <c r="E22" s="212"/>
      <c r="F22" s="161"/>
      <c r="G22" s="135">
        <f>G20+G21+F22</f>
        <v>0</v>
      </c>
      <c r="H22" s="108"/>
    </row>
    <row r="23" spans="1:9" ht="31.5" customHeight="1" x14ac:dyDescent="0.25">
      <c r="A23" s="105">
        <v>17</v>
      </c>
      <c r="B23" s="254" t="s">
        <v>60</v>
      </c>
      <c r="C23" s="254"/>
      <c r="D23" s="254"/>
      <c r="E23" s="254"/>
      <c r="F23" s="140"/>
      <c r="G23" s="138">
        <f>TABA_J!E11</f>
        <v>0</v>
      </c>
      <c r="H23" s="108"/>
    </row>
    <row r="24" spans="1:9" ht="22.5" customHeight="1" x14ac:dyDescent="0.25">
      <c r="A24" s="105">
        <v>18</v>
      </c>
      <c r="B24" s="252" t="s">
        <v>61</v>
      </c>
      <c r="C24" s="253"/>
      <c r="D24" s="253"/>
      <c r="E24" s="253"/>
      <c r="F24" s="114"/>
      <c r="G24" s="138">
        <f>G22+G23+F24</f>
        <v>0</v>
      </c>
      <c r="H24" s="115"/>
    </row>
    <row r="25" spans="1:9" ht="60" customHeight="1" x14ac:dyDescent="0.25">
      <c r="A25" s="102"/>
      <c r="B25" s="103"/>
      <c r="C25" s="104"/>
      <c r="D25" s="104"/>
      <c r="E25" s="104"/>
      <c r="F25" s="100"/>
      <c r="G25" s="101"/>
      <c r="H25" s="107"/>
    </row>
    <row r="26" spans="1:9" ht="30.75" customHeight="1" x14ac:dyDescent="0.25">
      <c r="A26" s="102"/>
      <c r="B26" s="103"/>
      <c r="C26" s="104"/>
      <c r="D26" s="104"/>
      <c r="E26" s="104"/>
      <c r="F26" s="100"/>
      <c r="G26" s="101"/>
      <c r="H26" s="107"/>
    </row>
    <row r="27" spans="1:9" ht="15.75" x14ac:dyDescent="0.25">
      <c r="A27" s="250" t="s">
        <v>62</v>
      </c>
      <c r="B27" s="250"/>
      <c r="C27" s="250"/>
      <c r="D27" s="250"/>
      <c r="E27" s="250"/>
      <c r="F27" s="250"/>
      <c r="G27" s="250"/>
      <c r="H27" s="250"/>
    </row>
    <row r="28" spans="1:9" ht="18.75" customHeight="1" x14ac:dyDescent="0.25">
      <c r="A28" s="246" t="s">
        <v>63</v>
      </c>
      <c r="B28" s="247"/>
      <c r="C28" s="247"/>
      <c r="D28" s="247"/>
      <c r="E28" s="247"/>
      <c r="F28" s="247"/>
      <c r="G28" s="247"/>
      <c r="H28" s="247"/>
    </row>
    <row r="29" spans="1:9" ht="215.25" customHeight="1" x14ac:dyDescent="0.25">
      <c r="A29" s="236"/>
      <c r="B29" s="236"/>
      <c r="C29" s="236"/>
      <c r="D29" s="236"/>
      <c r="E29" s="236"/>
      <c r="F29" s="236"/>
      <c r="G29" s="236"/>
      <c r="H29" s="236"/>
    </row>
    <row r="30" spans="1:9" ht="15.75" x14ac:dyDescent="0.25">
      <c r="A30" s="233" t="s">
        <v>64</v>
      </c>
      <c r="B30" s="234"/>
      <c r="C30" s="234"/>
      <c r="D30" s="234"/>
      <c r="E30" s="234"/>
      <c r="F30" s="234"/>
      <c r="G30" s="234"/>
      <c r="H30" s="235"/>
    </row>
    <row r="31" spans="1:9" ht="33" customHeight="1" x14ac:dyDescent="0.25">
      <c r="A31" s="230" t="s">
        <v>65</v>
      </c>
      <c r="B31" s="231"/>
      <c r="C31" s="231"/>
      <c r="D31" s="231"/>
      <c r="E31" s="231"/>
      <c r="F31" s="231"/>
      <c r="G31" s="231"/>
      <c r="H31" s="232"/>
    </row>
    <row r="32" spans="1:9" ht="213" customHeight="1" x14ac:dyDescent="0.25">
      <c r="A32" s="227"/>
      <c r="B32" s="228"/>
      <c r="C32" s="228"/>
      <c r="D32" s="228"/>
      <c r="E32" s="228"/>
      <c r="F32" s="228"/>
      <c r="G32" s="228"/>
      <c r="H32" s="229"/>
    </row>
  </sheetData>
  <sheetProtection algorithmName="SHA-512" hashValue="WK7k/4Ob84/L8N3XkK/JvJeIVa8XlEy51GFfNiMIxCTQy8XHBBTp3Gm6Ha1ShQvtkiFTqk9jnG2V6sqN/8rJxg==" saltValue="u18LnZDF//hfmeMpYrarMA==" spinCount="100000" sheet="1" deleteColumns="0" deleteRows="0"/>
  <mergeCells count="29">
    <mergeCell ref="A32:H32"/>
    <mergeCell ref="A31:H31"/>
    <mergeCell ref="A30:H30"/>
    <mergeCell ref="A29:H29"/>
    <mergeCell ref="B12:F12"/>
    <mergeCell ref="B14:F14"/>
    <mergeCell ref="B21:E21"/>
    <mergeCell ref="B13:F13"/>
    <mergeCell ref="B19:F19"/>
    <mergeCell ref="A28:H28"/>
    <mergeCell ref="B18:E18"/>
    <mergeCell ref="A27:H27"/>
    <mergeCell ref="B20:F20"/>
    <mergeCell ref="B24:E24"/>
    <mergeCell ref="B23:E23"/>
    <mergeCell ref="B17:E17"/>
    <mergeCell ref="A4:H4"/>
    <mergeCell ref="A2:H2"/>
    <mergeCell ref="B6:F6"/>
    <mergeCell ref="A3:H3"/>
    <mergeCell ref="A5:H5"/>
    <mergeCell ref="B22:E22"/>
    <mergeCell ref="B7:F7"/>
    <mergeCell ref="B8:F8"/>
    <mergeCell ref="B16:E16"/>
    <mergeCell ref="B9:F9"/>
    <mergeCell ref="B15:F15"/>
    <mergeCell ref="B10:F10"/>
    <mergeCell ref="B11:F11"/>
  </mergeCells>
  <conditionalFormatting sqref="G19">
    <cfRule type="cellIs" dxfId="0" priority="1" operator="lessThan">
      <formula>0.5001</formula>
    </cfRule>
  </conditionalFormatting>
  <pageMargins left="0.45" right="0.45" top="0.5" bottom="0.5" header="0.3" footer="0.3"/>
  <pageSetup orientation="portrait" r:id="rId1"/>
  <headerFooter>
    <oddHeader>&amp;CU.S. DOT SOLICITATION FOR SMALL BUSINESS INNOVATION RESEARCH PROGRAM
APPENDIX C</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4" tint="-0.249977111117893"/>
  </sheetPr>
  <dimension ref="B1:H19"/>
  <sheetViews>
    <sheetView showGridLines="0" view="pageLayout" topLeftCell="A4" zoomScaleNormal="100" workbookViewId="0">
      <selection activeCell="G18" sqref="G18"/>
    </sheetView>
  </sheetViews>
  <sheetFormatPr defaultColWidth="8.5703125" defaultRowHeight="15" x14ac:dyDescent="0.25"/>
  <cols>
    <col min="1" max="1" width="4.42578125" style="11" customWidth="1"/>
    <col min="2" max="2" width="10.5703125" style="11" customWidth="1"/>
    <col min="3" max="3" width="14.28515625" style="11" customWidth="1"/>
    <col min="4" max="4" width="57.5703125" style="11" customWidth="1"/>
    <col min="5" max="5" width="7.28515625" style="11" customWidth="1"/>
    <col min="6" max="6" width="9" style="11" customWidth="1"/>
    <col min="7" max="7" width="15.5703125" style="11" customWidth="1"/>
    <col min="8" max="8" width="13.5703125" style="17" customWidth="1"/>
    <col min="9" max="16384" width="8.5703125" style="11"/>
  </cols>
  <sheetData>
    <row r="1" spans="2:8" ht="18" customHeight="1" x14ac:dyDescent="0.25">
      <c r="B1" s="256" t="s">
        <v>66</v>
      </c>
      <c r="C1" s="257"/>
      <c r="D1" s="257"/>
      <c r="E1" s="257"/>
      <c r="F1" s="257"/>
      <c r="G1" s="257"/>
      <c r="H1" s="258"/>
    </row>
    <row r="2" spans="2:8" ht="32.25" customHeight="1" x14ac:dyDescent="0.25">
      <c r="B2" s="263" t="s">
        <v>67</v>
      </c>
      <c r="C2" s="174"/>
      <c r="D2" s="174"/>
      <c r="E2" s="174"/>
      <c r="F2" s="174"/>
      <c r="G2" s="174"/>
      <c r="H2" s="175"/>
    </row>
    <row r="3" spans="2:8" ht="63" customHeight="1" x14ac:dyDescent="0.25">
      <c r="B3" s="225" t="s">
        <v>68</v>
      </c>
      <c r="C3" s="174"/>
      <c r="D3" s="174"/>
      <c r="E3" s="174"/>
      <c r="F3" s="174"/>
      <c r="G3" s="174"/>
      <c r="H3" s="175"/>
    </row>
    <row r="4" spans="2:8" ht="16.899999999999999" customHeight="1" x14ac:dyDescent="0.25">
      <c r="B4" s="220" t="s">
        <v>69</v>
      </c>
      <c r="C4" s="221"/>
      <c r="D4" s="221"/>
      <c r="E4" s="221"/>
      <c r="F4" s="221"/>
      <c r="G4" s="221"/>
      <c r="H4" s="222"/>
    </row>
    <row r="5" spans="2:8" ht="19.899999999999999" customHeight="1" x14ac:dyDescent="0.25">
      <c r="B5" s="259" t="s">
        <v>70</v>
      </c>
      <c r="C5" s="260"/>
      <c r="D5" s="260"/>
      <c r="E5" s="260"/>
      <c r="F5" s="260"/>
      <c r="G5" s="260"/>
      <c r="H5" s="261"/>
    </row>
    <row r="6" spans="2:8" ht="30.75" customHeight="1" x14ac:dyDescent="0.25">
      <c r="B6" s="33" t="s">
        <v>71</v>
      </c>
      <c r="C6" s="33" t="s">
        <v>72</v>
      </c>
      <c r="D6" s="33" t="s">
        <v>73</v>
      </c>
      <c r="E6" s="33" t="s">
        <v>74</v>
      </c>
      <c r="F6" s="33" t="s">
        <v>75</v>
      </c>
      <c r="G6" s="33" t="s">
        <v>76</v>
      </c>
      <c r="H6" s="34" t="s">
        <v>77</v>
      </c>
    </row>
    <row r="7" spans="2:8" ht="27.95" customHeight="1" x14ac:dyDescent="0.25">
      <c r="B7" s="35" t="s">
        <v>78</v>
      </c>
      <c r="C7" s="35" t="s">
        <v>25</v>
      </c>
      <c r="D7" s="35" t="s">
        <v>79</v>
      </c>
      <c r="E7" s="35">
        <v>10</v>
      </c>
      <c r="F7" s="36">
        <v>50</v>
      </c>
      <c r="G7" s="36">
        <f>E7*F7</f>
        <v>500</v>
      </c>
      <c r="H7" s="37">
        <v>13</v>
      </c>
    </row>
    <row r="8" spans="2:8" x14ac:dyDescent="0.25">
      <c r="B8" s="38">
        <v>1</v>
      </c>
      <c r="C8" s="40"/>
      <c r="D8" s="39"/>
      <c r="E8" s="40"/>
      <c r="F8" s="41"/>
      <c r="G8" s="42">
        <f t="shared" ref="G8:G17" si="0">F8*E8</f>
        <v>0</v>
      </c>
      <c r="H8" s="40"/>
    </row>
    <row r="9" spans="2:8" x14ac:dyDescent="0.25">
      <c r="B9" s="38">
        <f t="shared" ref="B9:B17" si="1">B8+1</f>
        <v>2</v>
      </c>
      <c r="C9" s="40"/>
      <c r="D9" s="39"/>
      <c r="E9" s="40"/>
      <c r="F9" s="41"/>
      <c r="G9" s="42">
        <f t="shared" si="0"/>
        <v>0</v>
      </c>
      <c r="H9" s="40"/>
    </row>
    <row r="10" spans="2:8" x14ac:dyDescent="0.25">
      <c r="B10" s="38">
        <f t="shared" si="1"/>
        <v>3</v>
      </c>
      <c r="C10" s="40"/>
      <c r="D10" s="39"/>
      <c r="E10" s="40"/>
      <c r="F10" s="41"/>
      <c r="G10" s="42">
        <f t="shared" si="0"/>
        <v>0</v>
      </c>
      <c r="H10" s="40"/>
    </row>
    <row r="11" spans="2:8" x14ac:dyDescent="0.25">
      <c r="B11" s="38">
        <f t="shared" si="1"/>
        <v>4</v>
      </c>
      <c r="C11" s="40"/>
      <c r="D11" s="39"/>
      <c r="E11" s="40"/>
      <c r="F11" s="41"/>
      <c r="G11" s="42">
        <f t="shared" si="0"/>
        <v>0</v>
      </c>
      <c r="H11" s="40"/>
    </row>
    <row r="12" spans="2:8" x14ac:dyDescent="0.25">
      <c r="B12" s="38">
        <f t="shared" si="1"/>
        <v>5</v>
      </c>
      <c r="C12" s="40"/>
      <c r="D12" s="39"/>
      <c r="E12" s="40"/>
      <c r="F12" s="41"/>
      <c r="G12" s="42">
        <f t="shared" si="0"/>
        <v>0</v>
      </c>
      <c r="H12" s="40"/>
    </row>
    <row r="13" spans="2:8" x14ac:dyDescent="0.25">
      <c r="B13" s="38">
        <f t="shared" si="1"/>
        <v>6</v>
      </c>
      <c r="C13" s="40"/>
      <c r="D13" s="39"/>
      <c r="E13" s="40"/>
      <c r="F13" s="41"/>
      <c r="G13" s="42">
        <f t="shared" si="0"/>
        <v>0</v>
      </c>
      <c r="H13" s="40"/>
    </row>
    <row r="14" spans="2:8" x14ac:dyDescent="0.25">
      <c r="B14" s="38">
        <f t="shared" si="1"/>
        <v>7</v>
      </c>
      <c r="C14" s="40"/>
      <c r="D14" s="39"/>
      <c r="E14" s="40"/>
      <c r="F14" s="41"/>
      <c r="G14" s="42">
        <f t="shared" si="0"/>
        <v>0</v>
      </c>
      <c r="H14" s="40"/>
    </row>
    <row r="15" spans="2:8" x14ac:dyDescent="0.25">
      <c r="B15" s="38">
        <f t="shared" si="1"/>
        <v>8</v>
      </c>
      <c r="C15" s="40"/>
      <c r="D15" s="39"/>
      <c r="E15" s="40"/>
      <c r="F15" s="41"/>
      <c r="G15" s="42">
        <f t="shared" si="0"/>
        <v>0</v>
      </c>
      <c r="H15" s="40"/>
    </row>
    <row r="16" spans="2:8" x14ac:dyDescent="0.25">
      <c r="B16" s="38">
        <f t="shared" si="1"/>
        <v>9</v>
      </c>
      <c r="C16" s="40"/>
      <c r="D16" s="39"/>
      <c r="E16" s="40"/>
      <c r="F16" s="41"/>
      <c r="G16" s="42">
        <f t="shared" si="0"/>
        <v>0</v>
      </c>
      <c r="H16" s="40"/>
    </row>
    <row r="17" spans="2:8" x14ac:dyDescent="0.25">
      <c r="B17" s="38">
        <f t="shared" si="1"/>
        <v>10</v>
      </c>
      <c r="C17" s="40"/>
      <c r="D17" s="39"/>
      <c r="E17" s="40"/>
      <c r="F17" s="41"/>
      <c r="G17" s="42">
        <f t="shared" si="0"/>
        <v>0</v>
      </c>
      <c r="H17" s="40"/>
    </row>
    <row r="18" spans="2:8" x14ac:dyDescent="0.25">
      <c r="B18" s="29"/>
      <c r="C18" s="262" t="s">
        <v>80</v>
      </c>
      <c r="D18" s="262"/>
      <c r="E18" s="262"/>
      <c r="F18" s="262"/>
      <c r="G18" s="27">
        <f>SUM(G8:G17)</f>
        <v>0</v>
      </c>
      <c r="H18" s="32"/>
    </row>
    <row r="19" spans="2:8" ht="15" customHeight="1" x14ac:dyDescent="0.25">
      <c r="C19" s="23"/>
      <c r="D19" s="23"/>
      <c r="E19" s="23"/>
      <c r="F19" s="23"/>
      <c r="G19" s="24"/>
    </row>
  </sheetData>
  <sheetProtection algorithmName="SHA-512" hashValue="6jTxGCgUvpNsXnwo+xARmd+w6FuaipYK8CHJYsbHVaKSa6ZmPwC7WKU0NcGyJ1jj04E7fdlURPr9+z9LMl7JqQ==" saltValue="jzMBX/PV3x1ZBqXy6nqpIQ==" spinCount="100000" sheet="1" deleteColumns="0" deleteRows="0"/>
  <mergeCells count="6">
    <mergeCell ref="B1:H1"/>
    <mergeCell ref="B5:H5"/>
    <mergeCell ref="C18:F18"/>
    <mergeCell ref="B2:H2"/>
    <mergeCell ref="B4:H4"/>
    <mergeCell ref="B3:H3"/>
  </mergeCells>
  <pageMargins left="0.25" right="0.25" top="0.75" bottom="0.75" header="0.3" footer="0.3"/>
  <pageSetup orientation="landscape" r:id="rId1"/>
  <headerFooter>
    <oddHeader>&amp;CU.S. DOT SOLICITATION FOR SMALL BUSINESS INNOVATION RESEARCH PROGRAM
APPENDIX C</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theme="4" tint="-0.249977111117893"/>
  </sheetPr>
  <dimension ref="A1:D16"/>
  <sheetViews>
    <sheetView showGridLines="0" view="pageLayout" zoomScaleNormal="100" workbookViewId="0">
      <selection activeCell="B6" sqref="B6:D15"/>
    </sheetView>
  </sheetViews>
  <sheetFormatPr defaultColWidth="9.140625" defaultRowHeight="15" x14ac:dyDescent="0.25"/>
  <cols>
    <col min="1" max="1" width="9.140625" style="6"/>
    <col min="2" max="2" width="21.85546875" style="6" customWidth="1"/>
    <col min="3" max="3" width="8.5703125" style="6" customWidth="1"/>
    <col min="4" max="4" width="91.28515625" style="6" customWidth="1"/>
    <col min="5" max="5" width="1.140625" style="6" customWidth="1"/>
    <col min="6" max="16384" width="9.140625" style="6"/>
  </cols>
  <sheetData>
    <row r="1" spans="1:4" ht="18.75" x14ac:dyDescent="0.25">
      <c r="A1" s="223" t="s">
        <v>81</v>
      </c>
      <c r="B1" s="268"/>
      <c r="C1" s="268"/>
      <c r="D1" s="268"/>
    </row>
    <row r="2" spans="1:4" ht="45" customHeight="1" x14ac:dyDescent="0.25">
      <c r="A2" s="186" t="s">
        <v>82</v>
      </c>
      <c r="B2" s="186"/>
      <c r="C2" s="186"/>
      <c r="D2" s="186"/>
    </row>
    <row r="3" spans="1:4" ht="20.45" customHeight="1" x14ac:dyDescent="0.25">
      <c r="A3" s="264" t="s">
        <v>70</v>
      </c>
      <c r="B3" s="265"/>
      <c r="C3" s="265"/>
      <c r="D3" s="265"/>
    </row>
    <row r="4" spans="1:4" ht="31.5" customHeight="1" x14ac:dyDescent="0.25">
      <c r="A4" s="43" t="s">
        <v>71</v>
      </c>
      <c r="B4" s="143" t="s">
        <v>83</v>
      </c>
      <c r="C4" s="143" t="s">
        <v>84</v>
      </c>
      <c r="D4" s="143" t="s">
        <v>85</v>
      </c>
    </row>
    <row r="5" spans="1:4" ht="16.5" customHeight="1" x14ac:dyDescent="0.25">
      <c r="A5" s="146" t="s">
        <v>86</v>
      </c>
      <c r="B5" s="18" t="s">
        <v>87</v>
      </c>
      <c r="C5" s="18">
        <f>Labor_B!E7</f>
        <v>10</v>
      </c>
      <c r="D5" s="18" t="s">
        <v>88</v>
      </c>
    </row>
    <row r="6" spans="1:4" x14ac:dyDescent="0.25">
      <c r="A6" s="12">
        <v>1</v>
      </c>
      <c r="B6" s="40"/>
      <c r="C6" s="162"/>
      <c r="D6" s="167"/>
    </row>
    <row r="7" spans="1:4" x14ac:dyDescent="0.25">
      <c r="A7" s="12">
        <f>A6+1</f>
        <v>2</v>
      </c>
      <c r="B7" s="40"/>
      <c r="C7" s="162"/>
      <c r="D7" s="82"/>
    </row>
    <row r="8" spans="1:4" x14ac:dyDescent="0.25">
      <c r="A8" s="12">
        <f t="shared" ref="A8:A15" si="0">A7+1</f>
        <v>3</v>
      </c>
      <c r="B8" s="40"/>
      <c r="C8" s="162"/>
      <c r="D8" s="163"/>
    </row>
    <row r="9" spans="1:4" x14ac:dyDescent="0.25">
      <c r="A9" s="12">
        <f t="shared" si="0"/>
        <v>4</v>
      </c>
      <c r="B9" s="40"/>
      <c r="C9" s="162"/>
      <c r="D9" s="163"/>
    </row>
    <row r="10" spans="1:4" x14ac:dyDescent="0.25">
      <c r="A10" s="12">
        <f t="shared" si="0"/>
        <v>5</v>
      </c>
      <c r="B10" s="40"/>
      <c r="C10" s="162"/>
      <c r="D10" s="163"/>
    </row>
    <row r="11" spans="1:4" x14ac:dyDescent="0.25">
      <c r="A11" s="12">
        <f t="shared" si="0"/>
        <v>6</v>
      </c>
      <c r="B11" s="40"/>
      <c r="C11" s="162"/>
      <c r="D11" s="163"/>
    </row>
    <row r="12" spans="1:4" x14ac:dyDescent="0.25">
      <c r="A12" s="12">
        <f t="shared" si="0"/>
        <v>7</v>
      </c>
      <c r="B12" s="40"/>
      <c r="C12" s="162"/>
      <c r="D12" s="163"/>
    </row>
    <row r="13" spans="1:4" x14ac:dyDescent="0.25">
      <c r="A13" s="12">
        <f t="shared" si="0"/>
        <v>8</v>
      </c>
      <c r="B13" s="40"/>
      <c r="C13" s="162"/>
      <c r="D13" s="163"/>
    </row>
    <row r="14" spans="1:4" x14ac:dyDescent="0.25">
      <c r="A14" s="12">
        <f t="shared" si="0"/>
        <v>9</v>
      </c>
      <c r="B14" s="40"/>
      <c r="C14" s="162"/>
      <c r="D14" s="163"/>
    </row>
    <row r="15" spans="1:4" x14ac:dyDescent="0.25">
      <c r="A15" s="12">
        <f t="shared" si="0"/>
        <v>10</v>
      </c>
      <c r="B15" s="40"/>
      <c r="C15" s="162"/>
      <c r="D15" s="163"/>
    </row>
    <row r="16" spans="1:4" x14ac:dyDescent="0.25">
      <c r="A16" s="266" t="s">
        <v>89</v>
      </c>
      <c r="B16" s="267"/>
      <c r="C16" s="164">
        <f>SUM(C6:C15)</f>
        <v>0</v>
      </c>
      <c r="D16" s="16"/>
    </row>
  </sheetData>
  <sheetProtection algorithmName="SHA-512" hashValue="NFnzmc9Ey+vTNFETBmTcumFnwJUI88FsAHDcYw0AZYlVoplcO/xsSjHTWglntzYivKCMFpMPNlFS+V8drccW0A==" saltValue="jSnBMwjY3fvDoiLH2zCegg==" spinCount="100000" sheet="1" deleteColumns="0" deleteRows="0"/>
  <mergeCells count="4">
    <mergeCell ref="A3:D3"/>
    <mergeCell ref="A2:D2"/>
    <mergeCell ref="A16:B16"/>
    <mergeCell ref="A1:D1"/>
  </mergeCells>
  <pageMargins left="0.25" right="0.25" top="0.75" bottom="0.75" header="0.3" footer="0.3"/>
  <pageSetup orientation="landscape" r:id="rId1"/>
  <headerFooter scaleWithDoc="0" alignWithMargins="0">
    <oddHeader>&amp;CU.S. DOT SOLICITATION FOR SMALL BUSINESS INNOVATION RESEARCH PROGRAM
APPENDIX C</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4" tint="-0.249977111117893"/>
  </sheetPr>
  <dimension ref="A1:G31"/>
  <sheetViews>
    <sheetView showGridLines="0" view="pageLayout" zoomScaleNormal="100" workbookViewId="0">
      <selection activeCell="F6" sqref="F6:G15"/>
    </sheetView>
  </sheetViews>
  <sheetFormatPr defaultColWidth="9.140625" defaultRowHeight="15" x14ac:dyDescent="0.25"/>
  <cols>
    <col min="1" max="1" width="9.5703125" style="6" customWidth="1"/>
    <col min="2" max="2" width="29.28515625" style="6" customWidth="1"/>
    <col min="3" max="3" width="11.28515625" style="6" customWidth="1"/>
    <col min="4" max="4" width="9.42578125" style="6" customWidth="1"/>
    <col min="5" max="5" width="13.5703125" style="6" customWidth="1"/>
    <col min="6" max="6" width="14.5703125" style="6" customWidth="1"/>
    <col min="7" max="7" width="13.140625" style="6" customWidth="1"/>
  </cols>
  <sheetData>
    <row r="1" spans="1:7" ht="18.75" x14ac:dyDescent="0.25">
      <c r="A1" s="223" t="s">
        <v>90</v>
      </c>
      <c r="B1" s="272"/>
      <c r="C1" s="272"/>
      <c r="D1" s="272"/>
      <c r="E1" s="272"/>
      <c r="F1" s="268"/>
      <c r="G1" s="268"/>
    </row>
    <row r="2" spans="1:7" ht="32.25" customHeight="1" x14ac:dyDescent="0.25">
      <c r="A2" s="186" t="s">
        <v>91</v>
      </c>
      <c r="B2" s="274"/>
      <c r="C2" s="274"/>
      <c r="D2" s="274"/>
      <c r="E2" s="274"/>
      <c r="F2" s="274"/>
      <c r="G2" s="274"/>
    </row>
    <row r="3" spans="1:7" ht="32.25" customHeight="1" x14ac:dyDescent="0.25">
      <c r="A3" s="277" t="s">
        <v>92</v>
      </c>
      <c r="B3" s="277"/>
      <c r="C3" s="277"/>
      <c r="D3" s="277"/>
      <c r="E3" s="277"/>
      <c r="F3" s="274"/>
      <c r="G3" s="274"/>
    </row>
    <row r="4" spans="1:7" ht="33" customHeight="1" x14ac:dyDescent="0.25">
      <c r="A4" s="45" t="s">
        <v>71</v>
      </c>
      <c r="B4" s="45" t="s">
        <v>93</v>
      </c>
      <c r="C4" s="45" t="s">
        <v>94</v>
      </c>
      <c r="D4" s="45" t="s">
        <v>95</v>
      </c>
      <c r="E4" s="45" t="s">
        <v>96</v>
      </c>
      <c r="F4" s="143" t="s">
        <v>97</v>
      </c>
      <c r="G4" s="143" t="s">
        <v>98</v>
      </c>
    </row>
    <row r="5" spans="1:7" ht="30" x14ac:dyDescent="0.25">
      <c r="A5" s="46" t="s">
        <v>86</v>
      </c>
      <c r="B5" s="46" t="s">
        <v>99</v>
      </c>
      <c r="C5" s="47">
        <v>1000</v>
      </c>
      <c r="D5" s="46">
        <v>3</v>
      </c>
      <c r="E5" s="47">
        <v>30</v>
      </c>
      <c r="F5" s="49" t="s">
        <v>100</v>
      </c>
      <c r="G5" s="49">
        <v>15</v>
      </c>
    </row>
    <row r="6" spans="1:7" x14ac:dyDescent="0.25">
      <c r="A6" s="147">
        <v>1</v>
      </c>
      <c r="B6" s="40"/>
      <c r="C6" s="48"/>
      <c r="D6" s="149"/>
      <c r="E6" s="51">
        <f t="shared" ref="E6:E15" si="0">D6*C6</f>
        <v>0</v>
      </c>
      <c r="F6" s="50"/>
      <c r="G6" s="50"/>
    </row>
    <row r="7" spans="1:7" x14ac:dyDescent="0.25">
      <c r="A7" s="147">
        <f>A6+1</f>
        <v>2</v>
      </c>
      <c r="B7" s="40"/>
      <c r="C7" s="48"/>
      <c r="D7" s="149"/>
      <c r="E7" s="51">
        <f t="shared" si="0"/>
        <v>0</v>
      </c>
      <c r="F7" s="50"/>
      <c r="G7" s="50"/>
    </row>
    <row r="8" spans="1:7" x14ac:dyDescent="0.25">
      <c r="A8" s="147">
        <f t="shared" ref="A8:A15" si="1">A7+1</f>
        <v>3</v>
      </c>
      <c r="B8" s="40"/>
      <c r="C8" s="48"/>
      <c r="D8" s="149"/>
      <c r="E8" s="51">
        <f t="shared" si="0"/>
        <v>0</v>
      </c>
      <c r="F8" s="50"/>
      <c r="G8" s="50"/>
    </row>
    <row r="9" spans="1:7" x14ac:dyDescent="0.25">
      <c r="A9" s="147">
        <f t="shared" si="1"/>
        <v>4</v>
      </c>
      <c r="B9" s="40"/>
      <c r="C9" s="48"/>
      <c r="D9" s="149"/>
      <c r="E9" s="51">
        <f t="shared" si="0"/>
        <v>0</v>
      </c>
      <c r="F9" s="50"/>
      <c r="G9" s="50"/>
    </row>
    <row r="10" spans="1:7" x14ac:dyDescent="0.25">
      <c r="A10" s="147">
        <f t="shared" si="1"/>
        <v>5</v>
      </c>
      <c r="B10" s="40"/>
      <c r="C10" s="48"/>
      <c r="D10" s="149"/>
      <c r="E10" s="51">
        <f t="shared" si="0"/>
        <v>0</v>
      </c>
      <c r="F10" s="50"/>
      <c r="G10" s="50"/>
    </row>
    <row r="11" spans="1:7" x14ac:dyDescent="0.25">
      <c r="A11" s="147">
        <f t="shared" si="1"/>
        <v>6</v>
      </c>
      <c r="B11" s="40"/>
      <c r="C11" s="48"/>
      <c r="D11" s="149"/>
      <c r="E11" s="51">
        <f t="shared" si="0"/>
        <v>0</v>
      </c>
      <c r="F11" s="50"/>
      <c r="G11" s="50"/>
    </row>
    <row r="12" spans="1:7" x14ac:dyDescent="0.25">
      <c r="A12" s="147">
        <f t="shared" si="1"/>
        <v>7</v>
      </c>
      <c r="B12" s="40"/>
      <c r="C12" s="48"/>
      <c r="D12" s="149"/>
      <c r="E12" s="51">
        <f t="shared" si="0"/>
        <v>0</v>
      </c>
      <c r="F12" s="50"/>
      <c r="G12" s="50"/>
    </row>
    <row r="13" spans="1:7" x14ac:dyDescent="0.25">
      <c r="A13" s="147">
        <f t="shared" si="1"/>
        <v>8</v>
      </c>
      <c r="B13" s="40"/>
      <c r="C13" s="48"/>
      <c r="D13" s="149"/>
      <c r="E13" s="51">
        <f t="shared" si="0"/>
        <v>0</v>
      </c>
      <c r="F13" s="50"/>
      <c r="G13" s="50"/>
    </row>
    <row r="14" spans="1:7" x14ac:dyDescent="0.25">
      <c r="A14" s="147">
        <f t="shared" si="1"/>
        <v>9</v>
      </c>
      <c r="B14" s="40"/>
      <c r="C14" s="48"/>
      <c r="D14" s="149"/>
      <c r="E14" s="51">
        <f t="shared" si="0"/>
        <v>0</v>
      </c>
      <c r="F14" s="50"/>
      <c r="G14" s="50"/>
    </row>
    <row r="15" spans="1:7" x14ac:dyDescent="0.25">
      <c r="A15" s="147">
        <f t="shared" si="1"/>
        <v>10</v>
      </c>
      <c r="B15" s="40"/>
      <c r="C15" s="48"/>
      <c r="D15" s="149"/>
      <c r="E15" s="51">
        <f t="shared" si="0"/>
        <v>0</v>
      </c>
      <c r="F15" s="50"/>
      <c r="G15" s="50"/>
    </row>
    <row r="16" spans="1:7" x14ac:dyDescent="0.25">
      <c r="A16" s="275" t="s">
        <v>101</v>
      </c>
      <c r="B16" s="276"/>
      <c r="C16" s="276"/>
      <c r="D16" s="276"/>
      <c r="E16" s="52">
        <f>SUM(E6:E15)</f>
        <v>0</v>
      </c>
      <c r="F16" s="146"/>
      <c r="G16" s="146"/>
    </row>
    <row r="17" spans="1:7" ht="19.5" customHeight="1" x14ac:dyDescent="0.25">
      <c r="A17" s="273" t="s">
        <v>102</v>
      </c>
      <c r="B17" s="273"/>
      <c r="C17" s="273"/>
      <c r="D17" s="273"/>
      <c r="E17" s="273"/>
      <c r="F17" s="273"/>
      <c r="G17" s="273"/>
    </row>
    <row r="18" spans="1:7" ht="33.75" customHeight="1" x14ac:dyDescent="0.25">
      <c r="A18" s="279" t="s">
        <v>103</v>
      </c>
      <c r="B18" s="279"/>
      <c r="C18" s="279"/>
      <c r="D18" s="279"/>
      <c r="E18" s="279"/>
      <c r="F18" s="279"/>
      <c r="G18" s="279"/>
    </row>
    <row r="19" spans="1:7" ht="15.75" customHeight="1" x14ac:dyDescent="0.25">
      <c r="A19" s="43" t="s">
        <v>71</v>
      </c>
      <c r="B19" s="45" t="s">
        <v>93</v>
      </c>
      <c r="C19" s="142" t="s">
        <v>104</v>
      </c>
      <c r="D19" s="280" t="s">
        <v>105</v>
      </c>
      <c r="E19" s="281"/>
      <c r="F19" s="281"/>
      <c r="G19" s="281"/>
    </row>
    <row r="20" spans="1:7" ht="16.5" customHeight="1" x14ac:dyDescent="0.25">
      <c r="A20" s="44" t="s">
        <v>86</v>
      </c>
      <c r="B20" s="46" t="s">
        <v>99</v>
      </c>
      <c r="C20" s="144" t="s">
        <v>106</v>
      </c>
      <c r="D20" s="282" t="s">
        <v>107</v>
      </c>
      <c r="E20" s="283"/>
      <c r="F20" s="283"/>
      <c r="G20" s="283"/>
    </row>
    <row r="21" spans="1:7" ht="14.45" customHeight="1" x14ac:dyDescent="0.25">
      <c r="A21" s="13">
        <v>1</v>
      </c>
      <c r="B21" s="149"/>
      <c r="C21" s="149"/>
      <c r="D21" s="284"/>
      <c r="E21" s="284"/>
      <c r="F21" s="284"/>
      <c r="G21" s="284"/>
    </row>
    <row r="22" spans="1:7" ht="14.45" customHeight="1" x14ac:dyDescent="0.25">
      <c r="A22" s="147">
        <f>A21+1</f>
        <v>2</v>
      </c>
      <c r="B22" s="50"/>
      <c r="C22" s="156"/>
      <c r="D22" s="278"/>
      <c r="E22" s="278"/>
      <c r="F22" s="278"/>
      <c r="G22" s="278"/>
    </row>
    <row r="23" spans="1:7" ht="14.45" customHeight="1" x14ac:dyDescent="0.25">
      <c r="A23" s="147">
        <f t="shared" ref="A23:A30" si="2">A22+1</f>
        <v>3</v>
      </c>
      <c r="B23" s="50"/>
      <c r="C23" s="156"/>
      <c r="D23" s="278"/>
      <c r="E23" s="278"/>
      <c r="F23" s="278"/>
      <c r="G23" s="278"/>
    </row>
    <row r="24" spans="1:7" ht="14.45" customHeight="1" x14ac:dyDescent="0.25">
      <c r="A24" s="147">
        <f t="shared" si="2"/>
        <v>4</v>
      </c>
      <c r="B24" s="50"/>
      <c r="C24" s="156"/>
      <c r="D24" s="278"/>
      <c r="E24" s="278"/>
      <c r="F24" s="278"/>
      <c r="G24" s="278"/>
    </row>
    <row r="25" spans="1:7" ht="14.45" customHeight="1" x14ac:dyDescent="0.25">
      <c r="A25" s="147">
        <f t="shared" si="2"/>
        <v>5</v>
      </c>
      <c r="B25" s="50"/>
      <c r="C25" s="156"/>
      <c r="D25" s="278"/>
      <c r="E25" s="278"/>
      <c r="F25" s="278"/>
      <c r="G25" s="278"/>
    </row>
    <row r="26" spans="1:7" ht="14.45" customHeight="1" x14ac:dyDescent="0.25">
      <c r="A26" s="147">
        <f t="shared" si="2"/>
        <v>6</v>
      </c>
      <c r="B26" s="50"/>
      <c r="C26" s="156"/>
      <c r="D26" s="278"/>
      <c r="E26" s="278"/>
      <c r="F26" s="278"/>
      <c r="G26" s="278"/>
    </row>
    <row r="27" spans="1:7" ht="14.45" customHeight="1" x14ac:dyDescent="0.25">
      <c r="A27" s="147">
        <f t="shared" si="2"/>
        <v>7</v>
      </c>
      <c r="B27" s="50"/>
      <c r="C27" s="156"/>
      <c r="D27" s="278"/>
      <c r="E27" s="278"/>
      <c r="F27" s="278"/>
      <c r="G27" s="278"/>
    </row>
    <row r="28" spans="1:7" ht="14.45" customHeight="1" x14ac:dyDescent="0.25">
      <c r="A28" s="147">
        <f t="shared" si="2"/>
        <v>8</v>
      </c>
      <c r="B28" s="50"/>
      <c r="C28" s="156"/>
      <c r="D28" s="278"/>
      <c r="E28" s="278"/>
      <c r="F28" s="278"/>
      <c r="G28" s="278"/>
    </row>
    <row r="29" spans="1:7" ht="14.45" customHeight="1" x14ac:dyDescent="0.25">
      <c r="A29" s="147">
        <f t="shared" si="2"/>
        <v>9</v>
      </c>
      <c r="B29" s="50"/>
      <c r="C29" s="156"/>
      <c r="D29" s="278"/>
      <c r="E29" s="278"/>
      <c r="F29" s="278"/>
      <c r="G29" s="278"/>
    </row>
    <row r="30" spans="1:7" ht="14.45" customHeight="1" x14ac:dyDescent="0.25">
      <c r="A30" s="147">
        <f t="shared" si="2"/>
        <v>10</v>
      </c>
      <c r="B30" s="50"/>
      <c r="C30" s="156"/>
      <c r="D30" s="278"/>
      <c r="E30" s="278"/>
      <c r="F30" s="278"/>
      <c r="G30" s="278"/>
    </row>
    <row r="31" spans="1:7" x14ac:dyDescent="0.25">
      <c r="A31" s="146"/>
      <c r="B31" s="157"/>
      <c r="C31" s="157"/>
      <c r="D31" s="269"/>
      <c r="E31" s="270"/>
      <c r="F31" s="270"/>
      <c r="G31" s="271"/>
    </row>
  </sheetData>
  <sheetProtection algorithmName="SHA-512" hashValue="Vol1+JYQkpfY3ZSW/bFwkAEKqzZPWkQqjNVRGmOkz0achNq7eUwkQfn8GGWOFrStK8QWst4BlZYbAag08zDW+Q==" saltValue="vjMsDTWMqtnU9/jDFIyDxA==" spinCount="100000" sheet="1" deleteColumns="0" deleteRows="0"/>
  <mergeCells count="19">
    <mergeCell ref="D19:G19"/>
    <mergeCell ref="D20:G20"/>
    <mergeCell ref="D21:G21"/>
    <mergeCell ref="D31:G31"/>
    <mergeCell ref="A1:G1"/>
    <mergeCell ref="A17:G17"/>
    <mergeCell ref="A2:G2"/>
    <mergeCell ref="A16:D16"/>
    <mergeCell ref="A3:G3"/>
    <mergeCell ref="D22:G22"/>
    <mergeCell ref="A18:G18"/>
    <mergeCell ref="D28:G28"/>
    <mergeCell ref="D29:G29"/>
    <mergeCell ref="D30:G30"/>
    <mergeCell ref="D23:G23"/>
    <mergeCell ref="D24:G24"/>
    <mergeCell ref="D25:G25"/>
    <mergeCell ref="D26:G26"/>
    <mergeCell ref="D27:G27"/>
  </mergeCells>
  <pageMargins left="0.25" right="0.25" top="0.75" bottom="0.75" header="0.3" footer="0.3"/>
  <pageSetup orientation="portrait" r:id="rId1"/>
  <headerFooter>
    <oddHeader>&amp;CU.S. DOT SOLICITATION FOR SMALL BUSINESS INNOVATION RESEARCH PROGRAM
APPENDIX C</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7E9C9-4B3A-47B2-B052-DEDA9F5BDC86}">
  <sheetPr codeName="Sheet6">
    <tabColor theme="4" tint="-0.249977111117893"/>
  </sheetPr>
  <dimension ref="A1:G32"/>
  <sheetViews>
    <sheetView showGridLines="0" view="pageLayout" zoomScaleNormal="100" workbookViewId="0">
      <selection activeCell="E16" sqref="E16"/>
    </sheetView>
  </sheetViews>
  <sheetFormatPr defaultColWidth="8.5703125" defaultRowHeight="15" x14ac:dyDescent="0.25"/>
  <cols>
    <col min="1" max="1" width="9.28515625" style="6" customWidth="1"/>
    <col min="2" max="2" width="29.42578125" style="6" customWidth="1"/>
    <col min="3" max="3" width="11.28515625" style="6" customWidth="1"/>
    <col min="4" max="4" width="9.42578125" style="6" customWidth="1"/>
    <col min="5" max="5" width="13.5703125" style="6" customWidth="1"/>
    <col min="6" max="6" width="14.5703125" style="6" customWidth="1"/>
    <col min="7" max="7" width="13" style="6" customWidth="1"/>
    <col min="8" max="16384" width="8.5703125" style="6"/>
  </cols>
  <sheetData>
    <row r="1" spans="1:7" ht="18.75" x14ac:dyDescent="0.25">
      <c r="A1" s="223" t="s">
        <v>108</v>
      </c>
      <c r="B1" s="272"/>
      <c r="C1" s="272"/>
      <c r="D1" s="272"/>
      <c r="E1" s="272"/>
      <c r="F1" s="268"/>
      <c r="G1" s="268"/>
    </row>
    <row r="2" spans="1:7" ht="32.25" customHeight="1" x14ac:dyDescent="0.25">
      <c r="A2" s="173" t="s">
        <v>91</v>
      </c>
      <c r="B2" s="174"/>
      <c r="C2" s="174"/>
      <c r="D2" s="174"/>
      <c r="E2" s="174"/>
      <c r="F2" s="174"/>
      <c r="G2" s="175"/>
    </row>
    <row r="3" spans="1:7" ht="48" customHeight="1" x14ac:dyDescent="0.25">
      <c r="A3" s="173" t="s">
        <v>109</v>
      </c>
      <c r="B3" s="174"/>
      <c r="C3" s="174"/>
      <c r="D3" s="174"/>
      <c r="E3" s="174"/>
      <c r="F3" s="174"/>
      <c r="G3" s="175"/>
    </row>
    <row r="4" spans="1:7" ht="78" customHeight="1" x14ac:dyDescent="0.25">
      <c r="A4" s="225" t="s">
        <v>110</v>
      </c>
      <c r="B4" s="221"/>
      <c r="C4" s="221"/>
      <c r="D4" s="221"/>
      <c r="E4" s="221"/>
      <c r="F4" s="174"/>
      <c r="G4" s="175"/>
    </row>
    <row r="5" spans="1:7" ht="63.75" customHeight="1" x14ac:dyDescent="0.25">
      <c r="A5" s="225" t="s">
        <v>111</v>
      </c>
      <c r="B5" s="221"/>
      <c r="C5" s="221"/>
      <c r="D5" s="221"/>
      <c r="E5" s="221"/>
      <c r="F5" s="174"/>
      <c r="G5" s="175"/>
    </row>
    <row r="6" spans="1:7" ht="31.15" customHeight="1" x14ac:dyDescent="0.25">
      <c r="A6" s="45" t="s">
        <v>71</v>
      </c>
      <c r="B6" s="45" t="s">
        <v>93</v>
      </c>
      <c r="C6" s="45" t="s">
        <v>94</v>
      </c>
      <c r="D6" s="45" t="s">
        <v>95</v>
      </c>
      <c r="E6" s="45" t="s">
        <v>96</v>
      </c>
      <c r="F6" s="143" t="s">
        <v>97</v>
      </c>
      <c r="G6" s="143" t="s">
        <v>98</v>
      </c>
    </row>
    <row r="7" spans="1:7" ht="20.25" customHeight="1" x14ac:dyDescent="0.25">
      <c r="A7" s="46" t="s">
        <v>86</v>
      </c>
      <c r="B7" s="46" t="s">
        <v>112</v>
      </c>
      <c r="C7" s="47">
        <v>1000</v>
      </c>
      <c r="D7" s="46">
        <v>3</v>
      </c>
      <c r="E7" s="47">
        <v>30</v>
      </c>
      <c r="F7" s="46" t="s">
        <v>100</v>
      </c>
      <c r="G7" s="49">
        <v>15</v>
      </c>
    </row>
    <row r="8" spans="1:7" x14ac:dyDescent="0.25">
      <c r="A8" s="148">
        <v>1</v>
      </c>
      <c r="B8" s="40"/>
      <c r="C8" s="48"/>
      <c r="D8" s="149"/>
      <c r="E8" s="51">
        <f t="shared" ref="E8:E17" si="0">D8*C8</f>
        <v>0</v>
      </c>
      <c r="F8" s="149"/>
      <c r="G8" s="149"/>
    </row>
    <row r="9" spans="1:7" x14ac:dyDescent="0.25">
      <c r="A9" s="148">
        <f>A8+1</f>
        <v>2</v>
      </c>
      <c r="B9" s="40"/>
      <c r="C9" s="48"/>
      <c r="D9" s="149"/>
      <c r="E9" s="51">
        <f t="shared" si="0"/>
        <v>0</v>
      </c>
      <c r="F9" s="149"/>
      <c r="G9" s="149"/>
    </row>
    <row r="10" spans="1:7" x14ac:dyDescent="0.25">
      <c r="A10" s="148">
        <f t="shared" ref="A10:A17" si="1">A9+1</f>
        <v>3</v>
      </c>
      <c r="B10" s="40"/>
      <c r="C10" s="48"/>
      <c r="D10" s="149"/>
      <c r="E10" s="51">
        <f t="shared" si="0"/>
        <v>0</v>
      </c>
      <c r="F10" s="149"/>
      <c r="G10" s="149"/>
    </row>
    <row r="11" spans="1:7" x14ac:dyDescent="0.25">
      <c r="A11" s="148">
        <f t="shared" si="1"/>
        <v>4</v>
      </c>
      <c r="B11" s="40"/>
      <c r="C11" s="48"/>
      <c r="D11" s="149"/>
      <c r="E11" s="51">
        <f t="shared" si="0"/>
        <v>0</v>
      </c>
      <c r="F11" s="149"/>
      <c r="G11" s="149"/>
    </row>
    <row r="12" spans="1:7" x14ac:dyDescent="0.25">
      <c r="A12" s="148">
        <f t="shared" si="1"/>
        <v>5</v>
      </c>
      <c r="B12" s="40"/>
      <c r="C12" s="48"/>
      <c r="D12" s="149"/>
      <c r="E12" s="51">
        <f t="shared" si="0"/>
        <v>0</v>
      </c>
      <c r="F12" s="149"/>
      <c r="G12" s="149"/>
    </row>
    <row r="13" spans="1:7" x14ac:dyDescent="0.25">
      <c r="A13" s="148">
        <f t="shared" si="1"/>
        <v>6</v>
      </c>
      <c r="B13" s="40"/>
      <c r="C13" s="48"/>
      <c r="D13" s="149"/>
      <c r="E13" s="51">
        <f t="shared" si="0"/>
        <v>0</v>
      </c>
      <c r="F13" s="149"/>
      <c r="G13" s="149"/>
    </row>
    <row r="14" spans="1:7" x14ac:dyDescent="0.25">
      <c r="A14" s="148">
        <f t="shared" si="1"/>
        <v>7</v>
      </c>
      <c r="B14" s="40"/>
      <c r="C14" s="48"/>
      <c r="D14" s="149"/>
      <c r="E14" s="51">
        <f t="shared" si="0"/>
        <v>0</v>
      </c>
      <c r="F14" s="149"/>
      <c r="G14" s="149"/>
    </row>
    <row r="15" spans="1:7" x14ac:dyDescent="0.25">
      <c r="A15" s="148">
        <f t="shared" si="1"/>
        <v>8</v>
      </c>
      <c r="B15" s="40"/>
      <c r="C15" s="48"/>
      <c r="D15" s="149"/>
      <c r="E15" s="51">
        <f t="shared" si="0"/>
        <v>0</v>
      </c>
      <c r="F15" s="149"/>
      <c r="G15" s="149"/>
    </row>
    <row r="16" spans="1:7" x14ac:dyDescent="0.25">
      <c r="A16" s="148">
        <f t="shared" si="1"/>
        <v>9</v>
      </c>
      <c r="B16" s="40"/>
      <c r="C16" s="48"/>
      <c r="D16" s="149"/>
      <c r="E16" s="51">
        <f t="shared" si="0"/>
        <v>0</v>
      </c>
      <c r="F16" s="149"/>
      <c r="G16" s="149"/>
    </row>
    <row r="17" spans="1:7" x14ac:dyDescent="0.25">
      <c r="A17" s="148">
        <f t="shared" si="1"/>
        <v>10</v>
      </c>
      <c r="B17" s="40"/>
      <c r="C17" s="48"/>
      <c r="D17" s="149"/>
      <c r="E17" s="51">
        <f t="shared" si="0"/>
        <v>0</v>
      </c>
      <c r="F17" s="149"/>
      <c r="G17" s="149"/>
    </row>
    <row r="18" spans="1:7" x14ac:dyDescent="0.25">
      <c r="A18" s="288" t="s">
        <v>101</v>
      </c>
      <c r="B18" s="283"/>
      <c r="C18" s="283"/>
      <c r="D18" s="283"/>
      <c r="E18" s="52">
        <f>SUM(E8:E17)</f>
        <v>0</v>
      </c>
      <c r="F18" s="55"/>
      <c r="G18" s="55"/>
    </row>
    <row r="19" spans="1:7" ht="19.5" customHeight="1" x14ac:dyDescent="0.25">
      <c r="A19" s="259" t="s">
        <v>113</v>
      </c>
      <c r="B19" s="260"/>
      <c r="C19" s="260"/>
      <c r="D19" s="260"/>
      <c r="E19" s="260"/>
      <c r="F19" s="260"/>
      <c r="G19" s="261"/>
    </row>
    <row r="20" spans="1:7" ht="30.75" customHeight="1" x14ac:dyDescent="0.25">
      <c r="A20" s="298" t="s">
        <v>114</v>
      </c>
      <c r="B20" s="299"/>
      <c r="C20" s="299"/>
      <c r="D20" s="299"/>
      <c r="E20" s="299"/>
      <c r="F20" s="299"/>
      <c r="G20" s="299"/>
    </row>
    <row r="21" spans="1:7" ht="19.5" customHeight="1" x14ac:dyDescent="0.25">
      <c r="A21" s="43" t="s">
        <v>71</v>
      </c>
      <c r="B21" s="45" t="s">
        <v>93</v>
      </c>
      <c r="C21" s="56" t="s">
        <v>104</v>
      </c>
      <c r="D21" s="289" t="s">
        <v>105</v>
      </c>
      <c r="E21" s="290"/>
      <c r="F21" s="290"/>
      <c r="G21" s="291"/>
    </row>
    <row r="22" spans="1:7" ht="28.5" customHeight="1" x14ac:dyDescent="0.25">
      <c r="A22" s="57" t="s">
        <v>86</v>
      </c>
      <c r="B22" s="49" t="s">
        <v>112</v>
      </c>
      <c r="C22" s="59" t="s">
        <v>106</v>
      </c>
      <c r="D22" s="292" t="s">
        <v>115</v>
      </c>
      <c r="E22" s="293"/>
      <c r="F22" s="293"/>
      <c r="G22" s="294"/>
    </row>
    <row r="23" spans="1:7" ht="14.45" customHeight="1" x14ac:dyDescent="0.25">
      <c r="A23" s="58">
        <v>1</v>
      </c>
      <c r="B23" s="158"/>
      <c r="C23" s="40"/>
      <c r="D23" s="295"/>
      <c r="E23" s="296"/>
      <c r="F23" s="296"/>
      <c r="G23" s="297"/>
    </row>
    <row r="24" spans="1:7" ht="14.45" customHeight="1" x14ac:dyDescent="0.25">
      <c r="A24" s="148">
        <f>A23+1</f>
        <v>2</v>
      </c>
      <c r="B24" s="40"/>
      <c r="C24" s="159"/>
      <c r="D24" s="285"/>
      <c r="E24" s="296"/>
      <c r="F24" s="296"/>
      <c r="G24" s="297"/>
    </row>
    <row r="25" spans="1:7" ht="14.45" customHeight="1" x14ac:dyDescent="0.25">
      <c r="A25" s="148">
        <f t="shared" ref="A25:A32" si="2">A24+1</f>
        <v>3</v>
      </c>
      <c r="B25" s="53"/>
      <c r="C25" s="159"/>
      <c r="D25" s="285"/>
      <c r="E25" s="286"/>
      <c r="F25" s="286"/>
      <c r="G25" s="287"/>
    </row>
    <row r="26" spans="1:7" ht="14.45" customHeight="1" x14ac:dyDescent="0.25">
      <c r="A26" s="148">
        <f t="shared" si="2"/>
        <v>4</v>
      </c>
      <c r="B26" s="53"/>
      <c r="C26" s="159"/>
      <c r="D26" s="285"/>
      <c r="E26" s="286"/>
      <c r="F26" s="286"/>
      <c r="G26" s="287"/>
    </row>
    <row r="27" spans="1:7" ht="14.45" customHeight="1" x14ac:dyDescent="0.25">
      <c r="A27" s="148">
        <f t="shared" si="2"/>
        <v>5</v>
      </c>
      <c r="B27" s="53"/>
      <c r="C27" s="159"/>
      <c r="D27" s="285"/>
      <c r="E27" s="286"/>
      <c r="F27" s="286"/>
      <c r="G27" s="287"/>
    </row>
    <row r="28" spans="1:7" ht="14.45" customHeight="1" x14ac:dyDescent="0.25">
      <c r="A28" s="148">
        <f t="shared" si="2"/>
        <v>6</v>
      </c>
      <c r="B28" s="158"/>
      <c r="C28" s="159"/>
      <c r="D28" s="285"/>
      <c r="E28" s="286"/>
      <c r="F28" s="286"/>
      <c r="G28" s="287"/>
    </row>
    <row r="29" spans="1:7" ht="14.45" customHeight="1" x14ac:dyDescent="0.25">
      <c r="A29" s="148">
        <f t="shared" si="2"/>
        <v>7</v>
      </c>
      <c r="B29" s="53"/>
      <c r="C29" s="159"/>
      <c r="D29" s="285"/>
      <c r="E29" s="286"/>
      <c r="F29" s="286"/>
      <c r="G29" s="287"/>
    </row>
    <row r="30" spans="1:7" ht="14.45" customHeight="1" x14ac:dyDescent="0.25">
      <c r="A30" s="148">
        <f t="shared" si="2"/>
        <v>8</v>
      </c>
      <c r="B30" s="53"/>
      <c r="C30" s="159"/>
      <c r="D30" s="285"/>
      <c r="E30" s="286"/>
      <c r="F30" s="286"/>
      <c r="G30" s="287"/>
    </row>
    <row r="31" spans="1:7" ht="14.45" customHeight="1" x14ac:dyDescent="0.25">
      <c r="A31" s="148">
        <f t="shared" si="2"/>
        <v>9</v>
      </c>
      <c r="B31" s="53"/>
      <c r="C31" s="159"/>
      <c r="D31" s="285"/>
      <c r="E31" s="286"/>
      <c r="F31" s="286"/>
      <c r="G31" s="287"/>
    </row>
    <row r="32" spans="1:7" ht="14.45" customHeight="1" x14ac:dyDescent="0.25">
      <c r="A32" s="148">
        <f t="shared" si="2"/>
        <v>10</v>
      </c>
      <c r="B32" s="53"/>
      <c r="C32" s="159"/>
      <c r="D32" s="285"/>
      <c r="E32" s="286"/>
      <c r="F32" s="286"/>
      <c r="G32" s="287"/>
    </row>
  </sheetData>
  <sheetProtection algorithmName="SHA-512" hashValue="Id6uU5pwoex7tYc/OzOcIBxLKxYvQL+1mkBNEgUZ9IrGqWdgGD/rVcA/F7GfnyF5ZR+EpUSCa02mpGxhHnjQLA==" saltValue="AbfCVVoCH0ITEqLGkz17cA==" spinCount="100000" sheet="1" deleteColumns="0" deleteRows="0"/>
  <mergeCells count="20">
    <mergeCell ref="D21:G21"/>
    <mergeCell ref="D22:G22"/>
    <mergeCell ref="D23:G23"/>
    <mergeCell ref="D24:G24"/>
    <mergeCell ref="A2:G2"/>
    <mergeCell ref="A3:G3"/>
    <mergeCell ref="A20:G20"/>
    <mergeCell ref="A1:G1"/>
    <mergeCell ref="A18:D18"/>
    <mergeCell ref="A19:G19"/>
    <mergeCell ref="A4:G4"/>
    <mergeCell ref="A5:G5"/>
    <mergeCell ref="D30:G30"/>
    <mergeCell ref="D31:G31"/>
    <mergeCell ref="D32:G32"/>
    <mergeCell ref="D25:G25"/>
    <mergeCell ref="D26:G26"/>
    <mergeCell ref="D27:G27"/>
    <mergeCell ref="D28:G28"/>
    <mergeCell ref="D29:G29"/>
  </mergeCells>
  <pageMargins left="0.25" right="0.25" top="0.75" bottom="0.75" header="0.3" footer="0.3"/>
  <pageSetup orientation="portrait" r:id="rId1"/>
  <headerFooter>
    <oddHeader>&amp;CU.S. DOT SOLICITATION FOR SMALL BUSINESS INNOVATION RESEARCH PROGRAM
APPENDIX C</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4" tint="-0.249977111117893"/>
  </sheetPr>
  <dimension ref="A1:E25"/>
  <sheetViews>
    <sheetView showGridLines="0" view="pageLayout" zoomScaleNormal="100" workbookViewId="0">
      <selection activeCell="B18" sqref="B18:E25"/>
    </sheetView>
  </sheetViews>
  <sheetFormatPr defaultColWidth="9.140625" defaultRowHeight="15" x14ac:dyDescent="0.25"/>
  <cols>
    <col min="1" max="1" width="10.5703125" style="6" customWidth="1"/>
    <col min="2" max="2" width="30.5703125" style="6" customWidth="1"/>
    <col min="3" max="3" width="14" style="6" customWidth="1"/>
    <col min="4" max="4" width="60.5703125" style="6" customWidth="1"/>
    <col min="5" max="5" width="12.5703125" style="6" customWidth="1"/>
    <col min="6" max="6" width="6" customWidth="1"/>
    <col min="7" max="7" width="10.85546875" customWidth="1"/>
  </cols>
  <sheetData>
    <row r="1" spans="1:5" ht="18.75" x14ac:dyDescent="0.25">
      <c r="A1" s="304" t="s">
        <v>116</v>
      </c>
      <c r="B1" s="305"/>
      <c r="C1" s="305"/>
      <c r="D1" s="306"/>
      <c r="E1" s="307"/>
    </row>
    <row r="2" spans="1:5" ht="60.75" customHeight="1" x14ac:dyDescent="0.25">
      <c r="A2" s="225" t="s">
        <v>117</v>
      </c>
      <c r="B2" s="174"/>
      <c r="C2" s="174"/>
      <c r="D2" s="174"/>
      <c r="E2" s="175"/>
    </row>
    <row r="3" spans="1:5" ht="31.5" customHeight="1" x14ac:dyDescent="0.25">
      <c r="A3" s="277" t="s">
        <v>118</v>
      </c>
      <c r="B3" s="277"/>
      <c r="C3" s="277"/>
      <c r="D3" s="274"/>
      <c r="E3" s="274"/>
    </row>
    <row r="4" spans="1:5" ht="30" x14ac:dyDescent="0.25">
      <c r="A4" s="45" t="s">
        <v>71</v>
      </c>
      <c r="B4" s="45" t="s">
        <v>119</v>
      </c>
      <c r="C4" s="45" t="s">
        <v>42</v>
      </c>
      <c r="D4" s="45" t="s">
        <v>120</v>
      </c>
      <c r="E4" s="143" t="s">
        <v>98</v>
      </c>
    </row>
    <row r="5" spans="1:5" x14ac:dyDescent="0.25">
      <c r="A5" s="145" t="s">
        <v>86</v>
      </c>
      <c r="B5" s="61" t="s">
        <v>121</v>
      </c>
      <c r="C5" s="60">
        <v>15000</v>
      </c>
      <c r="D5" s="145" t="s">
        <v>122</v>
      </c>
      <c r="E5" s="35">
        <v>18</v>
      </c>
    </row>
    <row r="6" spans="1:5" x14ac:dyDescent="0.25">
      <c r="A6" s="148">
        <v>1</v>
      </c>
      <c r="B6" s="53"/>
      <c r="C6" s="62"/>
      <c r="D6" s="50"/>
      <c r="E6" s="50"/>
    </row>
    <row r="7" spans="1:5" x14ac:dyDescent="0.25">
      <c r="A7" s="148">
        <f>A6+1</f>
        <v>2</v>
      </c>
      <c r="B7" s="53"/>
      <c r="C7" s="62"/>
      <c r="D7" s="50"/>
      <c r="E7" s="50"/>
    </row>
    <row r="8" spans="1:5" x14ac:dyDescent="0.25">
      <c r="A8" s="148">
        <f t="shared" ref="A8:A13" si="0">A7+1</f>
        <v>3</v>
      </c>
      <c r="B8" s="53"/>
      <c r="C8" s="62"/>
      <c r="D8" s="50"/>
      <c r="E8" s="50"/>
    </row>
    <row r="9" spans="1:5" x14ac:dyDescent="0.25">
      <c r="A9" s="148">
        <f t="shared" si="0"/>
        <v>4</v>
      </c>
      <c r="B9" s="53"/>
      <c r="C9" s="62"/>
      <c r="D9" s="50"/>
      <c r="E9" s="50"/>
    </row>
    <row r="10" spans="1:5" x14ac:dyDescent="0.25">
      <c r="A10" s="148">
        <f t="shared" si="0"/>
        <v>5</v>
      </c>
      <c r="B10" s="53"/>
      <c r="C10" s="62"/>
      <c r="D10" s="50"/>
      <c r="E10" s="50"/>
    </row>
    <row r="11" spans="1:5" x14ac:dyDescent="0.25">
      <c r="A11" s="148">
        <f t="shared" si="0"/>
        <v>6</v>
      </c>
      <c r="B11" s="53"/>
      <c r="C11" s="62"/>
      <c r="D11" s="50"/>
      <c r="E11" s="50"/>
    </row>
    <row r="12" spans="1:5" x14ac:dyDescent="0.25">
      <c r="A12" s="148">
        <f t="shared" si="0"/>
        <v>7</v>
      </c>
      <c r="B12" s="53"/>
      <c r="C12" s="62"/>
      <c r="D12" s="50"/>
      <c r="E12" s="50"/>
    </row>
    <row r="13" spans="1:5" x14ac:dyDescent="0.25">
      <c r="A13" s="148">
        <f t="shared" si="0"/>
        <v>8</v>
      </c>
      <c r="B13" s="53"/>
      <c r="C13" s="62"/>
      <c r="D13" s="50"/>
      <c r="E13" s="50"/>
    </row>
    <row r="14" spans="1:5" x14ac:dyDescent="0.25">
      <c r="A14" s="302" t="s">
        <v>123</v>
      </c>
      <c r="B14" s="303"/>
      <c r="C14" s="19">
        <f>SUM(C6:C13)</f>
        <v>0</v>
      </c>
      <c r="D14" s="146"/>
      <c r="E14" s="146"/>
    </row>
    <row r="15" spans="1:5" ht="15.75" x14ac:dyDescent="0.25">
      <c r="A15" s="309" t="s">
        <v>124</v>
      </c>
      <c r="B15" s="310"/>
      <c r="C15" s="310"/>
      <c r="D15" s="310"/>
      <c r="E15" s="311"/>
    </row>
    <row r="16" spans="1:5" ht="18.75" customHeight="1" x14ac:dyDescent="0.25">
      <c r="A16" s="45" t="s">
        <v>71</v>
      </c>
      <c r="B16" s="63" t="s">
        <v>119</v>
      </c>
      <c r="C16" s="64" t="s">
        <v>125</v>
      </c>
      <c r="D16" s="300" t="s">
        <v>105</v>
      </c>
      <c r="E16" s="301"/>
    </row>
    <row r="17" spans="1:5" ht="30.6" customHeight="1" x14ac:dyDescent="0.25">
      <c r="A17" s="46" t="s">
        <v>86</v>
      </c>
      <c r="B17" s="61" t="s">
        <v>121</v>
      </c>
      <c r="C17" s="65" t="s">
        <v>126</v>
      </c>
      <c r="D17" s="308" t="s">
        <v>127</v>
      </c>
      <c r="E17" s="294"/>
    </row>
    <row r="18" spans="1:5" x14ac:dyDescent="0.25">
      <c r="A18" s="148">
        <v>1</v>
      </c>
      <c r="B18" s="160"/>
      <c r="C18" s="149"/>
      <c r="D18" s="312"/>
      <c r="E18" s="313"/>
    </row>
    <row r="19" spans="1:5" x14ac:dyDescent="0.25">
      <c r="A19" s="148">
        <f>A18+1</f>
        <v>2</v>
      </c>
      <c r="B19" s="40"/>
      <c r="C19" s="149"/>
      <c r="D19" s="284"/>
      <c r="E19" s="284"/>
    </row>
    <row r="20" spans="1:5" x14ac:dyDescent="0.25">
      <c r="A20" s="148">
        <f t="shared" ref="A20:A25" si="1">A19+1</f>
        <v>3</v>
      </c>
      <c r="B20" s="40"/>
      <c r="C20" s="149"/>
      <c r="D20" s="284"/>
      <c r="E20" s="284"/>
    </row>
    <row r="21" spans="1:5" x14ac:dyDescent="0.25">
      <c r="A21" s="148">
        <f t="shared" si="1"/>
        <v>4</v>
      </c>
      <c r="B21" s="40"/>
      <c r="C21" s="149"/>
      <c r="D21" s="284"/>
      <c r="E21" s="284"/>
    </row>
    <row r="22" spans="1:5" x14ac:dyDescent="0.25">
      <c r="A22" s="148">
        <f t="shared" si="1"/>
        <v>5</v>
      </c>
      <c r="B22" s="40"/>
      <c r="C22" s="149"/>
      <c r="D22" s="284"/>
      <c r="E22" s="284"/>
    </row>
    <row r="23" spans="1:5" x14ac:dyDescent="0.25">
      <c r="A23" s="148">
        <f t="shared" si="1"/>
        <v>6</v>
      </c>
      <c r="B23" s="40"/>
      <c r="C23" s="149"/>
      <c r="D23" s="284"/>
      <c r="E23" s="284"/>
    </row>
    <row r="24" spans="1:5" x14ac:dyDescent="0.25">
      <c r="A24" s="148">
        <f t="shared" si="1"/>
        <v>7</v>
      </c>
      <c r="B24" s="40"/>
      <c r="C24" s="149"/>
      <c r="D24" s="284"/>
      <c r="E24" s="284"/>
    </row>
    <row r="25" spans="1:5" x14ac:dyDescent="0.25">
      <c r="A25" s="148">
        <f t="shared" si="1"/>
        <v>8</v>
      </c>
      <c r="B25" s="40"/>
      <c r="C25" s="149"/>
      <c r="D25" s="284"/>
      <c r="E25" s="284"/>
    </row>
  </sheetData>
  <sheetProtection algorithmName="SHA-512" hashValue="+dnEN2dmLhTnOX94z/thVhqrwueuPCySN0RFQlleSf0+M7eNyL6eCYUPNlSKucQLsvvOCxchgdoQ+n+7u3Zp8Q==" saltValue="IREzHwwcoTEAyicULkTwiA==" spinCount="100000" sheet="1" deleteColumns="0" deleteRows="0"/>
  <mergeCells count="15">
    <mergeCell ref="D16:E16"/>
    <mergeCell ref="D19:E19"/>
    <mergeCell ref="D20:E20"/>
    <mergeCell ref="A14:B14"/>
    <mergeCell ref="A1:E1"/>
    <mergeCell ref="A3:E3"/>
    <mergeCell ref="D17:E17"/>
    <mergeCell ref="A15:E15"/>
    <mergeCell ref="A2:E2"/>
    <mergeCell ref="D18:E18"/>
    <mergeCell ref="D24:E24"/>
    <mergeCell ref="D25:E25"/>
    <mergeCell ref="D21:E21"/>
    <mergeCell ref="D22:E22"/>
    <mergeCell ref="D23:E23"/>
  </mergeCells>
  <pageMargins left="0.25" right="0.25" top="0.75" bottom="0.75" header="0.3" footer="0.3"/>
  <pageSetup orientation="landscape" r:id="rId1"/>
  <headerFooter>
    <oddHeader>&amp;CU.S. DOT SOLICITATION FOR SMALL BUSINESS INNOVATION RESEARCH PROGRAM
APPENDIX C</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theme="4" tint="-0.249977111117893"/>
  </sheetPr>
  <dimension ref="A1:G27"/>
  <sheetViews>
    <sheetView showGridLines="0" view="pageLayout" zoomScaleNormal="100" workbookViewId="0">
      <selection activeCell="B23" sqref="B23:G27"/>
    </sheetView>
  </sheetViews>
  <sheetFormatPr defaultColWidth="9.140625" defaultRowHeight="15" x14ac:dyDescent="0.25"/>
  <cols>
    <col min="1" max="1" width="9.28515625" style="6" customWidth="1"/>
    <col min="2" max="2" width="36.140625" style="6" customWidth="1"/>
    <col min="3" max="3" width="8.5703125" style="6" customWidth="1"/>
    <col min="4" max="4" width="8.85546875" style="6" customWidth="1"/>
    <col min="5" max="5" width="14.42578125" style="6" customWidth="1"/>
    <col min="6" max="6" width="40.85546875" style="6" customWidth="1"/>
    <col min="7" max="7" width="13.5703125" style="6" customWidth="1"/>
    <col min="8" max="8" width="6" customWidth="1"/>
    <col min="9" max="9" width="10.85546875" customWidth="1"/>
  </cols>
  <sheetData>
    <row r="1" spans="1:7" ht="3.75" customHeight="1" x14ac:dyDescent="0.25"/>
    <row r="2" spans="1:7" ht="18.75" x14ac:dyDescent="0.25">
      <c r="A2" s="314" t="s">
        <v>128</v>
      </c>
      <c r="B2" s="315"/>
      <c r="C2" s="315"/>
      <c r="D2" s="315"/>
      <c r="E2" s="315"/>
      <c r="F2" s="316"/>
      <c r="G2" s="316"/>
    </row>
    <row r="3" spans="1:7" ht="47.25" customHeight="1" x14ac:dyDescent="0.25">
      <c r="A3" s="317" t="s">
        <v>129</v>
      </c>
      <c r="B3" s="319"/>
      <c r="C3" s="319"/>
      <c r="D3" s="319"/>
      <c r="E3" s="319"/>
      <c r="F3" s="319"/>
      <c r="G3" s="319"/>
    </row>
    <row r="4" spans="1:7" ht="62.25" customHeight="1" x14ac:dyDescent="0.25">
      <c r="A4" s="317" t="s">
        <v>130</v>
      </c>
      <c r="B4" s="317"/>
      <c r="C4" s="317"/>
      <c r="D4" s="317"/>
      <c r="E4" s="317"/>
      <c r="F4" s="318"/>
      <c r="G4" s="318"/>
    </row>
    <row r="5" spans="1:7" ht="33" customHeight="1" x14ac:dyDescent="0.25">
      <c r="A5" s="33" t="s">
        <v>71</v>
      </c>
      <c r="B5" s="33" t="s">
        <v>119</v>
      </c>
      <c r="C5" s="33" t="s">
        <v>74</v>
      </c>
      <c r="D5" s="33" t="s">
        <v>131</v>
      </c>
      <c r="E5" s="33" t="s">
        <v>42</v>
      </c>
      <c r="F5" s="33" t="s">
        <v>132</v>
      </c>
      <c r="G5" s="33" t="s">
        <v>98</v>
      </c>
    </row>
    <row r="6" spans="1:7" ht="16.5" customHeight="1" x14ac:dyDescent="0.25">
      <c r="A6" s="49" t="s">
        <v>86</v>
      </c>
      <c r="B6" s="66" t="s">
        <v>133</v>
      </c>
      <c r="C6" s="49">
        <v>50</v>
      </c>
      <c r="D6" s="67">
        <v>125</v>
      </c>
      <c r="E6" s="68">
        <f>C6*D6</f>
        <v>6250</v>
      </c>
      <c r="F6" s="99" t="s">
        <v>134</v>
      </c>
      <c r="G6" s="49">
        <v>19</v>
      </c>
    </row>
    <row r="7" spans="1:7" x14ac:dyDescent="0.25">
      <c r="A7" s="38">
        <v>1</v>
      </c>
      <c r="B7" s="53"/>
      <c r="C7" s="53"/>
      <c r="D7" s="69"/>
      <c r="E7" s="70">
        <f t="shared" ref="E7:E11" si="0">C7*D7</f>
        <v>0</v>
      </c>
      <c r="F7" s="53"/>
      <c r="G7" s="53"/>
    </row>
    <row r="8" spans="1:7" x14ac:dyDescent="0.25">
      <c r="A8" s="38">
        <f>A7+1</f>
        <v>2</v>
      </c>
      <c r="B8" s="53"/>
      <c r="C8" s="53"/>
      <c r="D8" s="69"/>
      <c r="E8" s="70">
        <f t="shared" si="0"/>
        <v>0</v>
      </c>
      <c r="F8" s="53"/>
      <c r="G8" s="53"/>
    </row>
    <row r="9" spans="1:7" x14ac:dyDescent="0.25">
      <c r="A9" s="38">
        <f t="shared" ref="A9:A11" si="1">A8+1</f>
        <v>3</v>
      </c>
      <c r="B9" s="53"/>
      <c r="C9" s="53"/>
      <c r="D9" s="69"/>
      <c r="E9" s="70">
        <f t="shared" si="0"/>
        <v>0</v>
      </c>
      <c r="F9" s="53"/>
      <c r="G9" s="53"/>
    </row>
    <row r="10" spans="1:7" x14ac:dyDescent="0.25">
      <c r="A10" s="38">
        <f t="shared" si="1"/>
        <v>4</v>
      </c>
      <c r="B10" s="53"/>
      <c r="C10" s="53"/>
      <c r="D10" s="69"/>
      <c r="E10" s="70">
        <f t="shared" si="0"/>
        <v>0</v>
      </c>
      <c r="F10" s="53"/>
      <c r="G10" s="53"/>
    </row>
    <row r="11" spans="1:7" x14ac:dyDescent="0.25">
      <c r="A11" s="38">
        <f t="shared" si="1"/>
        <v>5</v>
      </c>
      <c r="B11" s="53"/>
      <c r="C11" s="53"/>
      <c r="D11" s="69"/>
      <c r="E11" s="70">
        <f t="shared" si="0"/>
        <v>0</v>
      </c>
      <c r="F11" s="53"/>
      <c r="G11" s="53"/>
    </row>
    <row r="12" spans="1:7" x14ac:dyDescent="0.25">
      <c r="A12" s="302" t="s">
        <v>135</v>
      </c>
      <c r="B12" s="320"/>
      <c r="C12" s="320"/>
      <c r="D12" s="303"/>
      <c r="E12" s="51">
        <f>SUM(E7:E11)</f>
        <v>0</v>
      </c>
      <c r="F12" s="146"/>
      <c r="G12" s="146"/>
    </row>
    <row r="13" spans="1:7" ht="15.75" x14ac:dyDescent="0.25">
      <c r="A13" s="309" t="s">
        <v>136</v>
      </c>
      <c r="B13" s="310"/>
      <c r="C13" s="310"/>
      <c r="D13" s="310"/>
      <c r="E13" s="310"/>
      <c r="F13" s="310"/>
      <c r="G13" s="311"/>
    </row>
    <row r="14" spans="1:7" ht="15" customHeight="1" x14ac:dyDescent="0.25">
      <c r="A14" s="43" t="s">
        <v>71</v>
      </c>
      <c r="B14" s="327" t="s">
        <v>137</v>
      </c>
      <c r="C14" s="328"/>
      <c r="D14" s="328"/>
      <c r="E14" s="328"/>
      <c r="F14" s="328"/>
      <c r="G14" s="329"/>
    </row>
    <row r="15" spans="1:7" ht="15" customHeight="1" x14ac:dyDescent="0.25">
      <c r="A15" s="57" t="s">
        <v>86</v>
      </c>
      <c r="B15" s="324" t="s">
        <v>138</v>
      </c>
      <c r="C15" s="325"/>
      <c r="D15" s="325"/>
      <c r="E15" s="325"/>
      <c r="F15" s="325"/>
      <c r="G15" s="326"/>
    </row>
    <row r="16" spans="1:7" x14ac:dyDescent="0.25">
      <c r="A16" s="148">
        <v>1</v>
      </c>
      <c r="B16" s="321"/>
      <c r="C16" s="322"/>
      <c r="D16" s="322"/>
      <c r="E16" s="322"/>
      <c r="F16" s="322"/>
      <c r="G16" s="323"/>
    </row>
    <row r="17" spans="1:7" ht="15" customHeight="1" x14ac:dyDescent="0.25">
      <c r="A17" s="148">
        <f>A16+1</f>
        <v>2</v>
      </c>
      <c r="B17" s="321"/>
      <c r="C17" s="322"/>
      <c r="D17" s="322"/>
      <c r="E17" s="322"/>
      <c r="F17" s="322"/>
      <c r="G17" s="323"/>
    </row>
    <row r="18" spans="1:7" x14ac:dyDescent="0.25">
      <c r="A18" s="148">
        <f t="shared" ref="A18:A20" si="2">A17+1</f>
        <v>3</v>
      </c>
      <c r="B18" s="321"/>
      <c r="C18" s="322"/>
      <c r="D18" s="322"/>
      <c r="E18" s="322"/>
      <c r="F18" s="322"/>
      <c r="G18" s="323"/>
    </row>
    <row r="19" spans="1:7" x14ac:dyDescent="0.25">
      <c r="A19" s="148">
        <f t="shared" si="2"/>
        <v>4</v>
      </c>
      <c r="B19" s="321"/>
      <c r="C19" s="322"/>
      <c r="D19" s="322"/>
      <c r="E19" s="322"/>
      <c r="F19" s="322"/>
      <c r="G19" s="323"/>
    </row>
    <row r="20" spans="1:7" x14ac:dyDescent="0.25">
      <c r="A20" s="148">
        <f t="shared" si="2"/>
        <v>5</v>
      </c>
      <c r="B20" s="321"/>
      <c r="C20" s="322"/>
      <c r="D20" s="322"/>
      <c r="E20" s="322"/>
      <c r="F20" s="322"/>
      <c r="G20" s="323"/>
    </row>
    <row r="21" spans="1:7" x14ac:dyDescent="0.25">
      <c r="A21" s="43" t="s">
        <v>71</v>
      </c>
      <c r="B21" s="330" t="s">
        <v>139</v>
      </c>
      <c r="C21" s="331"/>
      <c r="D21" s="331"/>
      <c r="E21" s="331"/>
      <c r="F21" s="331"/>
      <c r="G21" s="332"/>
    </row>
    <row r="22" spans="1:7" x14ac:dyDescent="0.25">
      <c r="A22" s="71" t="s">
        <v>86</v>
      </c>
      <c r="B22" s="324" t="s">
        <v>140</v>
      </c>
      <c r="C22" s="174"/>
      <c r="D22" s="174"/>
      <c r="E22" s="174"/>
      <c r="F22" s="174"/>
      <c r="G22" s="175"/>
    </row>
    <row r="23" spans="1:7" x14ac:dyDescent="0.25">
      <c r="A23" s="148">
        <v>1</v>
      </c>
      <c r="B23" s="321"/>
      <c r="C23" s="322"/>
      <c r="D23" s="322"/>
      <c r="E23" s="322"/>
      <c r="F23" s="322"/>
      <c r="G23" s="323"/>
    </row>
    <row r="24" spans="1:7" x14ac:dyDescent="0.25">
      <c r="A24" s="148">
        <v>2</v>
      </c>
      <c r="B24" s="321"/>
      <c r="C24" s="322"/>
      <c r="D24" s="322"/>
      <c r="E24" s="322"/>
      <c r="F24" s="322"/>
      <c r="G24" s="323"/>
    </row>
    <row r="25" spans="1:7" x14ac:dyDescent="0.25">
      <c r="A25" s="148">
        <v>3</v>
      </c>
      <c r="B25" s="321"/>
      <c r="C25" s="322"/>
      <c r="D25" s="322"/>
      <c r="E25" s="322"/>
      <c r="F25" s="322"/>
      <c r="G25" s="323"/>
    </row>
    <row r="26" spans="1:7" x14ac:dyDescent="0.25">
      <c r="A26" s="148">
        <v>4</v>
      </c>
      <c r="B26" s="321"/>
      <c r="C26" s="322"/>
      <c r="D26" s="322"/>
      <c r="E26" s="322"/>
      <c r="F26" s="322"/>
      <c r="G26" s="323"/>
    </row>
    <row r="27" spans="1:7" x14ac:dyDescent="0.25">
      <c r="A27" s="148">
        <v>5</v>
      </c>
      <c r="B27" s="321"/>
      <c r="C27" s="322"/>
      <c r="D27" s="322"/>
      <c r="E27" s="322"/>
      <c r="F27" s="322"/>
      <c r="G27" s="323"/>
    </row>
  </sheetData>
  <sheetProtection algorithmName="SHA-512" hashValue="uJlGMTfiXwolfv9gb7Ze+P5pYLJ36u8gr2LhaZLmtFMhvNwsNedVHuHp6ZYG5MygtSmR5rYSUO/Qs0a+GU/F8A==" saltValue="YrdpfyHWMpxN+InmKT99xw==" spinCount="100000" sheet="1" deleteColumns="0" deleteRows="0"/>
  <mergeCells count="19">
    <mergeCell ref="B16:G16"/>
    <mergeCell ref="B15:G15"/>
    <mergeCell ref="B14:G14"/>
    <mergeCell ref="B17:G17"/>
    <mergeCell ref="B27:G27"/>
    <mergeCell ref="B26:G26"/>
    <mergeCell ref="B25:G25"/>
    <mergeCell ref="B24:G24"/>
    <mergeCell ref="B23:G23"/>
    <mergeCell ref="B22:G22"/>
    <mergeCell ref="B21:G21"/>
    <mergeCell ref="B20:G20"/>
    <mergeCell ref="B19:G19"/>
    <mergeCell ref="B18:G18"/>
    <mergeCell ref="A2:G2"/>
    <mergeCell ref="A4:G4"/>
    <mergeCell ref="A3:G3"/>
    <mergeCell ref="A12:D12"/>
    <mergeCell ref="A13:G13"/>
  </mergeCells>
  <pageMargins left="0.25" right="0.25" top="0.75" bottom="0.75" header="0.3" footer="0.3"/>
  <pageSetup orientation="landscape" r:id="rId1"/>
  <headerFooter>
    <oddHeader>&amp;CU.S. DOT SOLICITATION FOR SMALL BUSINESS INNOVATION RESEARCH PROGRAM
APPENDIX C</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4" tint="-0.249977111117893"/>
  </sheetPr>
  <dimension ref="A1:G34"/>
  <sheetViews>
    <sheetView view="pageLayout" zoomScale="90" zoomScaleNormal="100" zoomScalePageLayoutView="90" workbookViewId="0">
      <selection activeCell="D16" sqref="D16"/>
    </sheetView>
  </sheetViews>
  <sheetFormatPr defaultColWidth="9.140625" defaultRowHeight="15" x14ac:dyDescent="0.25"/>
  <cols>
    <col min="1" max="1" width="27.42578125" customWidth="1"/>
    <col min="2" max="2" width="39.42578125" customWidth="1"/>
    <col min="3" max="3" width="18.85546875" customWidth="1"/>
    <col min="4" max="4" width="18.28515625" customWidth="1"/>
    <col min="5" max="5" width="19.42578125" customWidth="1"/>
  </cols>
  <sheetData>
    <row r="1" spans="1:7" ht="18.75" x14ac:dyDescent="0.3">
      <c r="A1" s="168" t="s">
        <v>141</v>
      </c>
      <c r="B1" s="169"/>
      <c r="C1" s="169"/>
      <c r="D1" s="169"/>
      <c r="E1" s="169"/>
      <c r="F1" s="2"/>
      <c r="G1" s="2"/>
    </row>
    <row r="2" spans="1:7" s="4" customFormat="1" ht="120" customHeight="1" x14ac:dyDescent="0.25">
      <c r="A2" s="172" t="s">
        <v>142</v>
      </c>
      <c r="B2" s="172"/>
      <c r="C2" s="172"/>
      <c r="D2" s="172"/>
      <c r="E2" s="172"/>
      <c r="F2" s="5"/>
      <c r="G2" s="5"/>
    </row>
    <row r="3" spans="1:7" ht="20.25" customHeight="1" x14ac:dyDescent="0.25">
      <c r="A3" s="171" t="s">
        <v>143</v>
      </c>
      <c r="B3" s="171"/>
      <c r="C3" s="171"/>
      <c r="D3" s="171"/>
      <c r="E3" s="171"/>
      <c r="F3" s="3"/>
      <c r="G3" s="3"/>
    </row>
    <row r="4" spans="1:7" ht="15.75" x14ac:dyDescent="0.25">
      <c r="A4" s="28" t="s">
        <v>144</v>
      </c>
      <c r="B4" s="28" t="s">
        <v>86</v>
      </c>
      <c r="C4" s="28">
        <v>1</v>
      </c>
      <c r="D4" s="28">
        <v>2</v>
      </c>
      <c r="E4" s="28">
        <v>3</v>
      </c>
    </row>
    <row r="5" spans="1:7" ht="15.75" x14ac:dyDescent="0.25">
      <c r="A5" s="80" t="s">
        <v>145</v>
      </c>
      <c r="B5" s="128" t="s">
        <v>146</v>
      </c>
      <c r="C5" s="165"/>
      <c r="D5" s="165"/>
      <c r="E5" s="165"/>
    </row>
    <row r="6" spans="1:7" x14ac:dyDescent="0.25">
      <c r="A6" s="72" t="s">
        <v>147</v>
      </c>
      <c r="B6" s="129" t="s">
        <v>148</v>
      </c>
      <c r="C6" s="75"/>
      <c r="D6" s="75"/>
      <c r="E6" s="75"/>
    </row>
    <row r="7" spans="1:7" x14ac:dyDescent="0.25">
      <c r="A7" s="72" t="s">
        <v>149</v>
      </c>
      <c r="B7" s="129" t="s">
        <v>150</v>
      </c>
      <c r="C7" s="75"/>
      <c r="D7" s="75"/>
      <c r="E7" s="75"/>
    </row>
    <row r="8" spans="1:7" ht="29.25" customHeight="1" x14ac:dyDescent="0.25">
      <c r="A8" s="72" t="s">
        <v>151</v>
      </c>
      <c r="B8" s="129" t="s">
        <v>152</v>
      </c>
      <c r="C8" s="75"/>
      <c r="D8" s="75"/>
      <c r="E8" s="75"/>
    </row>
    <row r="9" spans="1:7" ht="26.25" customHeight="1" x14ac:dyDescent="0.25">
      <c r="A9" s="72" t="s">
        <v>153</v>
      </c>
      <c r="B9" s="129" t="s">
        <v>154</v>
      </c>
      <c r="C9" s="75"/>
      <c r="D9" s="75"/>
      <c r="E9" s="75"/>
    </row>
    <row r="10" spans="1:7" x14ac:dyDescent="0.25">
      <c r="A10" s="72" t="s">
        <v>155</v>
      </c>
      <c r="B10" s="130" t="s">
        <v>156</v>
      </c>
      <c r="C10" s="75"/>
      <c r="D10" s="75"/>
      <c r="E10" s="75"/>
    </row>
    <row r="11" spans="1:7" x14ac:dyDescent="0.25">
      <c r="A11" s="72" t="s">
        <v>157</v>
      </c>
      <c r="B11" s="76">
        <v>2</v>
      </c>
      <c r="C11" s="75"/>
      <c r="D11" s="75"/>
      <c r="E11" s="75"/>
    </row>
    <row r="12" spans="1:7" x14ac:dyDescent="0.25">
      <c r="A12" s="72" t="s">
        <v>158</v>
      </c>
      <c r="B12" s="76">
        <v>3</v>
      </c>
      <c r="C12" s="75"/>
      <c r="D12" s="75"/>
      <c r="E12" s="75"/>
    </row>
    <row r="13" spans="1:7" x14ac:dyDescent="0.25">
      <c r="A13" s="72" t="s">
        <v>159</v>
      </c>
      <c r="B13" s="76">
        <f>IF(B12&gt;1,B12-1,0)</f>
        <v>2</v>
      </c>
      <c r="C13" s="76">
        <f>IF(C12&gt;1,C12-1,0)</f>
        <v>0</v>
      </c>
      <c r="D13" s="76">
        <f t="shared" ref="D13:E13" si="0">IF(D12&gt;1,D12-1,0)</f>
        <v>0</v>
      </c>
      <c r="E13" s="76">
        <f t="shared" si="0"/>
        <v>0</v>
      </c>
    </row>
    <row r="14" spans="1:7" x14ac:dyDescent="0.25">
      <c r="A14" s="72" t="s">
        <v>160</v>
      </c>
      <c r="B14" s="76">
        <f>IF(B12&gt;1,2,1)</f>
        <v>2</v>
      </c>
      <c r="C14" s="76">
        <f>IF(C12&gt;1,2,1)</f>
        <v>1</v>
      </c>
      <c r="D14" s="76">
        <f t="shared" ref="D14:E14" si="1">IF(D12&gt;1,2,1)</f>
        <v>1</v>
      </c>
      <c r="E14" s="76">
        <f t="shared" si="1"/>
        <v>1</v>
      </c>
    </row>
    <row r="15" spans="1:7" ht="30" x14ac:dyDescent="0.25">
      <c r="A15" s="72" t="s">
        <v>161</v>
      </c>
      <c r="B15" s="79">
        <v>300</v>
      </c>
      <c r="C15" s="77">
        <v>0</v>
      </c>
      <c r="D15" s="77">
        <v>0</v>
      </c>
      <c r="E15" s="77">
        <v>0</v>
      </c>
    </row>
    <row r="16" spans="1:7" ht="30" x14ac:dyDescent="0.25">
      <c r="A16" s="72" t="s">
        <v>162</v>
      </c>
      <c r="B16" s="79">
        <v>0</v>
      </c>
      <c r="C16" s="77">
        <v>0</v>
      </c>
      <c r="D16" s="77">
        <v>0</v>
      </c>
      <c r="E16" s="77">
        <v>0</v>
      </c>
    </row>
    <row r="17" spans="1:5" x14ac:dyDescent="0.25">
      <c r="A17" s="72" t="s">
        <v>163</v>
      </c>
      <c r="B17" s="79">
        <v>150</v>
      </c>
      <c r="C17" s="77">
        <v>0</v>
      </c>
      <c r="D17" s="77">
        <v>0</v>
      </c>
      <c r="E17" s="77">
        <v>0</v>
      </c>
    </row>
    <row r="18" spans="1:5" ht="14.45" customHeight="1" x14ac:dyDescent="0.25">
      <c r="A18" s="72" t="s">
        <v>164</v>
      </c>
      <c r="B18" s="79">
        <v>0</v>
      </c>
      <c r="C18" s="77">
        <v>0</v>
      </c>
      <c r="D18" s="77">
        <v>0</v>
      </c>
      <c r="E18" s="77">
        <v>0</v>
      </c>
    </row>
    <row r="19" spans="1:5" x14ac:dyDescent="0.25">
      <c r="A19" s="72" t="s">
        <v>165</v>
      </c>
      <c r="B19" s="78">
        <f>(B15*B11)+B16+B17+B18</f>
        <v>750</v>
      </c>
      <c r="C19" s="78">
        <f>(C15*C11)+C16+C17+C18</f>
        <v>0</v>
      </c>
      <c r="D19" s="78">
        <f t="shared" ref="D19:E19" si="2">(D15*D11)+D16+D17+D18</f>
        <v>0</v>
      </c>
      <c r="E19" s="78">
        <f t="shared" si="2"/>
        <v>0</v>
      </c>
    </row>
    <row r="20" spans="1:5" ht="30" x14ac:dyDescent="0.25">
      <c r="A20" s="72" t="s">
        <v>166</v>
      </c>
      <c r="B20" s="79">
        <v>76</v>
      </c>
      <c r="C20" s="77">
        <v>0</v>
      </c>
      <c r="D20" s="77">
        <v>0</v>
      </c>
      <c r="E20" s="77">
        <v>0</v>
      </c>
    </row>
    <row r="21" spans="1:5" ht="28.9" customHeight="1" x14ac:dyDescent="0.25">
      <c r="A21" s="84" t="s">
        <v>167</v>
      </c>
      <c r="B21" s="85">
        <v>169</v>
      </c>
      <c r="C21" s="86">
        <v>0</v>
      </c>
      <c r="D21" s="86">
        <v>0</v>
      </c>
      <c r="E21" s="86">
        <v>0</v>
      </c>
    </row>
    <row r="22" spans="1:5" ht="30" x14ac:dyDescent="0.25">
      <c r="A22" s="87" t="s">
        <v>168</v>
      </c>
      <c r="B22" s="88">
        <f>0.75*B20</f>
        <v>57</v>
      </c>
      <c r="C22" s="88">
        <f>0.75*C20</f>
        <v>0</v>
      </c>
      <c r="D22" s="88">
        <f t="shared" ref="D22:E22" si="3">0.75*D20</f>
        <v>0</v>
      </c>
      <c r="E22" s="88">
        <f t="shared" si="3"/>
        <v>0</v>
      </c>
    </row>
    <row r="23" spans="1:5" x14ac:dyDescent="0.25">
      <c r="A23" s="87" t="s">
        <v>169</v>
      </c>
      <c r="B23" s="89">
        <f t="shared" ref="B23:E23" si="4">((B21*B13)+(B14*B22)+((B12-B14)*B20))*B11</f>
        <v>1056</v>
      </c>
      <c r="C23" s="89">
        <f>((C21*C13)+(C14*C22)+((C12-C14)*C20))*C11</f>
        <v>0</v>
      </c>
      <c r="D23" s="89">
        <f t="shared" si="4"/>
        <v>0</v>
      </c>
      <c r="E23" s="89">
        <f t="shared" si="4"/>
        <v>0</v>
      </c>
    </row>
    <row r="24" spans="1:5" ht="38.25" customHeight="1" x14ac:dyDescent="0.25">
      <c r="A24" s="90" t="s">
        <v>170</v>
      </c>
      <c r="B24" s="88">
        <v>25</v>
      </c>
      <c r="C24" s="91">
        <v>0</v>
      </c>
      <c r="D24" s="91">
        <v>0</v>
      </c>
      <c r="E24" s="91">
        <v>0</v>
      </c>
    </row>
    <row r="25" spans="1:5" x14ac:dyDescent="0.25">
      <c r="A25" s="39"/>
      <c r="B25" s="88">
        <v>0</v>
      </c>
      <c r="C25" s="91">
        <v>0</v>
      </c>
      <c r="D25" s="91">
        <v>0</v>
      </c>
      <c r="E25" s="91">
        <v>0</v>
      </c>
    </row>
    <row r="26" spans="1:5" ht="14.45" customHeight="1" x14ac:dyDescent="0.25">
      <c r="A26" s="87" t="s">
        <v>171</v>
      </c>
      <c r="B26" s="92">
        <f t="shared" ref="B26:E26" si="5">B19+B23+B24+B25</f>
        <v>1831</v>
      </c>
      <c r="C26" s="92">
        <f t="shared" si="5"/>
        <v>0</v>
      </c>
      <c r="D26" s="92">
        <f t="shared" si="5"/>
        <v>0</v>
      </c>
      <c r="E26" s="92">
        <f t="shared" si="5"/>
        <v>0</v>
      </c>
    </row>
    <row r="27" spans="1:5" ht="14.45" customHeight="1" x14ac:dyDescent="0.25">
      <c r="A27" s="87" t="s">
        <v>172</v>
      </c>
      <c r="B27" s="93"/>
      <c r="C27" s="94"/>
      <c r="D27" s="94"/>
      <c r="E27" s="94">
        <f>C26+D26+E26</f>
        <v>0</v>
      </c>
    </row>
    <row r="28" spans="1:5" ht="15.75" customHeight="1" x14ac:dyDescent="0.25">
      <c r="A28" s="170" t="s">
        <v>173</v>
      </c>
      <c r="B28" s="170"/>
      <c r="C28" s="170"/>
      <c r="D28" s="170"/>
      <c r="E28" s="170"/>
    </row>
    <row r="29" spans="1:5" ht="30" x14ac:dyDescent="0.25">
      <c r="A29" s="74" t="s">
        <v>161</v>
      </c>
      <c r="B29" s="73" t="s">
        <v>174</v>
      </c>
      <c r="C29" s="82"/>
      <c r="D29" s="82"/>
      <c r="E29" s="82"/>
    </row>
    <row r="30" spans="1:5" ht="30" x14ac:dyDescent="0.25">
      <c r="A30" s="74" t="s">
        <v>162</v>
      </c>
      <c r="B30" s="83" t="s">
        <v>175</v>
      </c>
      <c r="C30" s="82"/>
      <c r="D30" s="82"/>
      <c r="E30" s="82"/>
    </row>
    <row r="31" spans="1:5" x14ac:dyDescent="0.25">
      <c r="A31" s="74" t="s">
        <v>176</v>
      </c>
      <c r="B31" s="73" t="s">
        <v>177</v>
      </c>
      <c r="C31" s="82"/>
      <c r="D31" s="82"/>
      <c r="E31" s="82"/>
    </row>
    <row r="32" spans="1:5" x14ac:dyDescent="0.25">
      <c r="A32" s="74" t="s">
        <v>178</v>
      </c>
      <c r="B32" s="73" t="s">
        <v>179</v>
      </c>
      <c r="C32" s="82"/>
      <c r="D32" s="82"/>
      <c r="E32" s="82"/>
    </row>
    <row r="33" spans="1:5" ht="61.5" customHeight="1" x14ac:dyDescent="0.25">
      <c r="A33" s="74" t="s">
        <v>180</v>
      </c>
      <c r="B33" s="127" t="s">
        <v>181</v>
      </c>
      <c r="C33" s="82"/>
      <c r="D33" s="82"/>
      <c r="E33" s="82"/>
    </row>
    <row r="34" spans="1:5" ht="45" x14ac:dyDescent="0.25">
      <c r="A34" s="74" t="s">
        <v>170</v>
      </c>
      <c r="B34" s="73" t="s">
        <v>182</v>
      </c>
      <c r="C34" s="166"/>
      <c r="D34" s="166"/>
      <c r="E34" s="166"/>
    </row>
  </sheetData>
  <sheetProtection deleteColumns="0" deleteRows="0"/>
  <mergeCells count="4">
    <mergeCell ref="A1:E1"/>
    <mergeCell ref="A28:E28"/>
    <mergeCell ref="A3:E3"/>
    <mergeCell ref="A2:E2"/>
  </mergeCells>
  <pageMargins left="0.25" right="0.25" top="0.75" bottom="0.75" header="0.3" footer="0.3"/>
  <pageSetup orientation="landscape" r:id="rId1"/>
  <headerFooter>
    <oddHeader>&amp;CU.S. DOT SOLICITATION FOR SMALL BUSINESS INNOVATION RESEARCH PROGRAM
APPENDIX C</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e72e98-537c-4cc9-8542-59497ef60e98">
      <Terms xmlns="http://schemas.microsoft.com/office/infopath/2007/PartnerControls"/>
    </lcf76f155ced4ddcb4097134ff3c332f>
    <TaxCatchAll xmlns="4940a4b2-809d-48bb-846f-0a72278c982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C84420340CEC43BDF03C02A363FB42" ma:contentTypeVersion="15" ma:contentTypeDescription="Create a new document." ma:contentTypeScope="" ma:versionID="e26db634c972c7da8715bc0ffd771421">
  <xsd:schema xmlns:xsd="http://www.w3.org/2001/XMLSchema" xmlns:xs="http://www.w3.org/2001/XMLSchema" xmlns:p="http://schemas.microsoft.com/office/2006/metadata/properties" xmlns:ns2="25e72e98-537c-4cc9-8542-59497ef60e98" xmlns:ns3="4940a4b2-809d-48bb-846f-0a72278c9824" targetNamespace="http://schemas.microsoft.com/office/2006/metadata/properties" ma:root="true" ma:fieldsID="8c3d861637f45ef7076edaed726a4816" ns2:_="" ns3:_="">
    <xsd:import namespace="25e72e98-537c-4cc9-8542-59497ef60e98"/>
    <xsd:import namespace="4940a4b2-809d-48bb-846f-0a72278c982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e72e98-537c-4cc9-8542-59497ef60e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aa446fb-c4e7-47d1-9e02-aae3431be3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40a4b2-809d-48bb-846f-0a72278c982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921133f-7463-4a21-89e0-9f02a5117e58}" ma:internalName="TaxCatchAll" ma:showField="CatchAllData" ma:web="4940a4b2-809d-48bb-846f-0a72278c98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E21A94-536F-480A-99D1-4B1548890036}">
  <ds:schemaRefs>
    <ds:schemaRef ds:uri="http://schemas.microsoft.com/sharepoint/v3/contenttype/forms"/>
  </ds:schemaRefs>
</ds:datastoreItem>
</file>

<file path=customXml/itemProps2.xml><?xml version="1.0" encoding="utf-8"?>
<ds:datastoreItem xmlns:ds="http://schemas.openxmlformats.org/officeDocument/2006/customXml" ds:itemID="{9305BC2F-68B1-4422-AA7F-1981433002B9}">
  <ds:schemaRefs>
    <ds:schemaRef ds:uri="http://schemas.microsoft.com/office/infopath/2007/PartnerControls"/>
    <ds:schemaRef ds:uri="http://purl.org/dc/elements/1.1/"/>
    <ds:schemaRef ds:uri="http://schemas.microsoft.com/office/2006/documentManagement/types"/>
    <ds:schemaRef ds:uri="http://purl.org/dc/terms/"/>
    <ds:schemaRef ds:uri="http://schemas.openxmlformats.org/package/2006/metadata/core-properties"/>
    <ds:schemaRef ds:uri="4940a4b2-809d-48bb-846f-0a72278c9824"/>
    <ds:schemaRef ds:uri="http://purl.org/dc/dcmitype/"/>
    <ds:schemaRef ds:uri="25e72e98-537c-4cc9-8542-59497ef60e98"/>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8E1D31E-E7F6-4991-A36F-8A14221CBF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e72e98-537c-4cc9-8542-59497ef60e98"/>
    <ds:schemaRef ds:uri="4940a4b2-809d-48bb-846f-0a72278c9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Coversheet</vt:lpstr>
      <vt:lpstr>Cost summary_A</vt:lpstr>
      <vt:lpstr>Labor_B</vt:lpstr>
      <vt:lpstr>Labor_B-Narrative</vt:lpstr>
      <vt:lpstr>Materials_C</vt:lpstr>
      <vt:lpstr>Equipment_D</vt:lpstr>
      <vt:lpstr>Subcontractors_F</vt:lpstr>
      <vt:lpstr>Consultants_G</vt:lpstr>
      <vt:lpstr>Travel_H</vt:lpstr>
      <vt:lpstr>Other_I</vt:lpstr>
      <vt:lpstr>TABA_J</vt:lpstr>
    </vt:vector>
  </TitlesOfParts>
  <Manager/>
  <Company>US DOT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Luke, Gerald CTR (VOLPE)</dc:creator>
  <cp:keywords/>
  <dc:description/>
  <cp:lastModifiedBy>Kvaternik, Kathryn (Volpe)</cp:lastModifiedBy>
  <cp:revision/>
  <dcterms:created xsi:type="dcterms:W3CDTF">2013-11-13T15:26:42Z</dcterms:created>
  <dcterms:modified xsi:type="dcterms:W3CDTF">2026-06-26T13:25:45Z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0x010100D2C84420340CEC43BDF03C02A363FB42</vt:lpwstr>
  </property>
  <property fmtid="{D5CDD505-2E9C-101B-9397-08002B2CF9AE}" pid="3" name="MediaServiceImageTags">
    <vt:lpwstr/>
  </property>
</Properties>
</file>