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5570" windowHeight="9810" tabRatio="858"/>
  </bookViews>
  <sheets>
    <sheet name="C&amp;P_Coversheet" sheetId="5" r:id="rId1"/>
    <sheet name="Checklist" sheetId="21" r:id="rId2"/>
    <sheet name="summary_A" sheetId="4" r:id="rId3"/>
    <sheet name="direct_labor_B" sheetId="6" r:id="rId4"/>
    <sheet name="materials_C" sheetId="11" r:id="rId5"/>
    <sheet name="std_royalt_D" sheetId="14" r:id="rId6"/>
    <sheet name="spec_test_spec_equip_E_" sheetId="16" r:id="rId7"/>
    <sheet name="subs_conslntnt_F" sheetId="17" r:id="rId8"/>
    <sheet name="travel_G" sheetId="10" r:id="rId9"/>
    <sheet name="other_H" sheetId="19" r:id="rId10"/>
    <sheet name="narrative_I" sheetId="22" r:id="rId11"/>
  </sheets>
  <definedNames>
    <definedName name="_xlnm.Print_Area" localSheetId="0">'C&amp;P_Coversheet'!$A$1:$I$45</definedName>
  </definedNames>
  <calcPr calcId="145621"/>
</workbook>
</file>

<file path=xl/calcChain.xml><?xml version="1.0" encoding="utf-8"?>
<calcChain xmlns="http://schemas.openxmlformats.org/spreadsheetml/2006/main">
  <c r="G7" i="5" l="1"/>
  <c r="E7" i="17" l="1"/>
  <c r="E32" i="17" l="1"/>
  <c r="E10" i="17" l="1"/>
  <c r="H90" i="10" l="1"/>
  <c r="H87" i="10"/>
  <c r="H81" i="10"/>
  <c r="H78" i="10"/>
  <c r="H72" i="10"/>
  <c r="H69" i="10"/>
  <c r="H63" i="10"/>
  <c r="H60" i="10"/>
  <c r="H66" i="10" l="1"/>
  <c r="H93" i="10"/>
  <c r="H75" i="10"/>
  <c r="H84" i="10"/>
  <c r="H54" i="10"/>
  <c r="H51" i="10"/>
  <c r="H45" i="10"/>
  <c r="H42" i="10"/>
  <c r="H36" i="10"/>
  <c r="H33" i="10"/>
  <c r="H27" i="10"/>
  <c r="H24" i="10"/>
  <c r="H18" i="10"/>
  <c r="H15" i="10"/>
  <c r="H30" i="10" l="1"/>
  <c r="H48" i="10"/>
  <c r="H21" i="10"/>
  <c r="H39" i="10"/>
  <c r="H57" i="10"/>
  <c r="E16" i="19"/>
  <c r="H24" i="4" s="1"/>
  <c r="A7" i="19"/>
  <c r="A8" i="19" s="1"/>
  <c r="A9" i="19" s="1"/>
  <c r="A10" i="19" s="1"/>
  <c r="A11" i="19" s="1"/>
  <c r="A12" i="19" s="1"/>
  <c r="A13" i="19" s="1"/>
  <c r="A14" i="19" s="1"/>
  <c r="A15" i="19" s="1"/>
  <c r="H9" i="10"/>
  <c r="H6" i="10"/>
  <c r="E45" i="17"/>
  <c r="E44" i="17"/>
  <c r="E43" i="17"/>
  <c r="E42" i="17"/>
  <c r="E41" i="17"/>
  <c r="E40" i="17"/>
  <c r="E39" i="17"/>
  <c r="E38" i="17"/>
  <c r="E37" i="17"/>
  <c r="E36" i="17"/>
  <c r="E35" i="17"/>
  <c r="E34" i="17"/>
  <c r="E33" i="17"/>
  <c r="A32" i="17"/>
  <c r="A33" i="17" s="1"/>
  <c r="A34" i="17" s="1"/>
  <c r="A35" i="17" s="1"/>
  <c r="A36" i="17" s="1"/>
  <c r="A37" i="17" s="1"/>
  <c r="A38" i="17" s="1"/>
  <c r="A39" i="17" s="1"/>
  <c r="A40" i="17" s="1"/>
  <c r="A41" i="17" s="1"/>
  <c r="A42" i="17" s="1"/>
  <c r="A43" i="17" s="1"/>
  <c r="A44" i="17" s="1"/>
  <c r="A45" i="17" s="1"/>
  <c r="E31" i="17"/>
  <c r="E26" i="17"/>
  <c r="E25" i="17"/>
  <c r="E24" i="17"/>
  <c r="E23" i="17"/>
  <c r="E22" i="17"/>
  <c r="E21" i="17"/>
  <c r="E20" i="17"/>
  <c r="E19" i="17"/>
  <c r="E18" i="17"/>
  <c r="E17" i="17"/>
  <c r="E16" i="17"/>
  <c r="E15" i="17"/>
  <c r="E14" i="17"/>
  <c r="E13" i="17"/>
  <c r="E12" i="17"/>
  <c r="E11" i="17"/>
  <c r="E9" i="17"/>
  <c r="E8" i="17"/>
  <c r="A8" i="17"/>
  <c r="A9" i="17" s="1"/>
  <c r="A10" i="17" s="1"/>
  <c r="A11" i="17" s="1"/>
  <c r="A12" i="17" s="1"/>
  <c r="A13" i="17" s="1"/>
  <c r="A14" i="17" s="1"/>
  <c r="A15" i="17" s="1"/>
  <c r="A16" i="17" s="1"/>
  <c r="A17" i="17" s="1"/>
  <c r="A18" i="17" s="1"/>
  <c r="A19" i="17" s="1"/>
  <c r="A20" i="17" s="1"/>
  <c r="A21" i="17" s="1"/>
  <c r="A22" i="17" s="1"/>
  <c r="A23" i="17" s="1"/>
  <c r="A24" i="17" s="1"/>
  <c r="A25" i="17" s="1"/>
  <c r="A26" i="17" s="1"/>
  <c r="E46" i="16"/>
  <c r="H20" i="4" s="1"/>
  <c r="E45" i="16"/>
  <c r="E44" i="16"/>
  <c r="E43" i="16"/>
  <c r="E42" i="16"/>
  <c r="E41" i="16"/>
  <c r="E40" i="16"/>
  <c r="E39" i="16"/>
  <c r="E38" i="16"/>
  <c r="E37" i="16"/>
  <c r="E36" i="16"/>
  <c r="E35" i="16"/>
  <c r="E34" i="16"/>
  <c r="E33" i="16"/>
  <c r="E32" i="16"/>
  <c r="E31" i="16"/>
  <c r="A32" i="16"/>
  <c r="A33" i="16" s="1"/>
  <c r="A34" i="16" s="1"/>
  <c r="A35" i="16" s="1"/>
  <c r="A36" i="16" s="1"/>
  <c r="A37" i="16" s="1"/>
  <c r="A38" i="16" s="1"/>
  <c r="A39" i="16" s="1"/>
  <c r="A40" i="16" s="1"/>
  <c r="A41" i="16" s="1"/>
  <c r="A42" i="16" s="1"/>
  <c r="A43" i="16" s="1"/>
  <c r="A44" i="16" s="1"/>
  <c r="A45" i="16" s="1"/>
  <c r="E26" i="16"/>
  <c r="E25" i="16"/>
  <c r="E24" i="16"/>
  <c r="E23" i="16"/>
  <c r="E22" i="16"/>
  <c r="E21" i="16"/>
  <c r="E20" i="16"/>
  <c r="E19" i="16"/>
  <c r="E18" i="16"/>
  <c r="E17" i="16"/>
  <c r="E16" i="16"/>
  <c r="E15" i="16"/>
  <c r="E14" i="16"/>
  <c r="E13" i="16"/>
  <c r="E12" i="16"/>
  <c r="E11" i="16"/>
  <c r="E10" i="16"/>
  <c r="E9" i="16"/>
  <c r="E8" i="16"/>
  <c r="A8" i="16"/>
  <c r="A9" i="16" s="1"/>
  <c r="A10" i="16" s="1"/>
  <c r="A11" i="16" s="1"/>
  <c r="A12" i="16" s="1"/>
  <c r="A13" i="16" s="1"/>
  <c r="A14" i="16" s="1"/>
  <c r="A15" i="16" s="1"/>
  <c r="A16" i="16" s="1"/>
  <c r="A17" i="16" s="1"/>
  <c r="A18" i="16" s="1"/>
  <c r="A19" i="16" s="1"/>
  <c r="A20" i="16" s="1"/>
  <c r="A21" i="16" s="1"/>
  <c r="A22" i="16" s="1"/>
  <c r="A23" i="16" s="1"/>
  <c r="A24" i="16" s="1"/>
  <c r="A25" i="16" s="1"/>
  <c r="A26" i="16" s="1"/>
  <c r="E7" i="16"/>
  <c r="E39" i="14"/>
  <c r="A32" i="14"/>
  <c r="A33" i="14" s="1"/>
  <c r="A34" i="14" s="1"/>
  <c r="A35" i="14" s="1"/>
  <c r="A36" i="14" s="1"/>
  <c r="A37" i="14" s="1"/>
  <c r="A38" i="14" s="1"/>
  <c r="E26" i="14"/>
  <c r="E25" i="14"/>
  <c r="E24" i="14"/>
  <c r="E23" i="14"/>
  <c r="E22" i="14"/>
  <c r="E21" i="14"/>
  <c r="E20" i="14"/>
  <c r="E19" i="14"/>
  <c r="E18" i="14"/>
  <c r="E17" i="14"/>
  <c r="E16" i="14"/>
  <c r="E15" i="14"/>
  <c r="E14" i="14"/>
  <c r="E13" i="14"/>
  <c r="E12" i="14"/>
  <c r="E11" i="14"/>
  <c r="E10" i="14"/>
  <c r="E9" i="14"/>
  <c r="E8" i="14"/>
  <c r="A8" i="14"/>
  <c r="A9" i="14" s="1"/>
  <c r="A10" i="14" s="1"/>
  <c r="A11" i="14" s="1"/>
  <c r="A12" i="14" s="1"/>
  <c r="A13" i="14" s="1"/>
  <c r="A14" i="14" s="1"/>
  <c r="A15" i="14" s="1"/>
  <c r="A16" i="14" s="1"/>
  <c r="A17" i="14" s="1"/>
  <c r="A18" i="14" s="1"/>
  <c r="A19" i="14" s="1"/>
  <c r="A20" i="14" s="1"/>
  <c r="A21" i="14" s="1"/>
  <c r="A22" i="14" s="1"/>
  <c r="A23" i="14" s="1"/>
  <c r="A24" i="14" s="1"/>
  <c r="A25" i="14" s="1"/>
  <c r="A26" i="14" s="1"/>
  <c r="E7" i="14"/>
  <c r="E41" i="11"/>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A8" i="1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7" i="11"/>
  <c r="D28" i="6"/>
  <c r="D27" i="6"/>
  <c r="H18" i="4" l="1"/>
  <c r="E46" i="17"/>
  <c r="H22" i="4" s="1"/>
  <c r="E27" i="14"/>
  <c r="H17" i="4" s="1"/>
  <c r="H12" i="10"/>
  <c r="H95" i="10" s="1"/>
  <c r="H23" i="4" s="1"/>
  <c r="E42" i="11"/>
  <c r="H16" i="4" s="1"/>
  <c r="E27" i="17"/>
  <c r="H21" i="4" s="1"/>
  <c r="E27" i="16"/>
  <c r="H19" i="4" s="1"/>
  <c r="D17" i="6"/>
  <c r="D16" i="6"/>
  <c r="D15" i="6"/>
  <c r="D14" i="6"/>
  <c r="D13" i="6"/>
  <c r="D12" i="6"/>
  <c r="D11" i="6"/>
  <c r="D10" i="6"/>
  <c r="D9" i="6"/>
  <c r="D8" i="6"/>
  <c r="D7" i="6"/>
  <c r="D26" i="6"/>
  <c r="D25" i="6"/>
  <c r="D24" i="6"/>
  <c r="D23" i="6"/>
  <c r="D22" i="6"/>
  <c r="D21" i="6"/>
  <c r="D20" i="6"/>
  <c r="D19" i="6"/>
  <c r="D18" i="6"/>
  <c r="H25" i="4" l="1"/>
  <c r="D29" i="6"/>
  <c r="H10" i="4" s="1"/>
  <c r="H12" i="4" s="1"/>
  <c r="H14" i="4" l="1"/>
  <c r="H15" i="4" s="1"/>
  <c r="H26" i="4" s="1"/>
  <c r="H28" i="4" l="1"/>
  <c r="H29" i="4" s="1"/>
  <c r="H30" i="4" l="1"/>
  <c r="H31" i="4" l="1"/>
</calcChain>
</file>

<file path=xl/sharedStrings.xml><?xml version="1.0" encoding="utf-8"?>
<sst xmlns="http://schemas.openxmlformats.org/spreadsheetml/2006/main" count="402" uniqueCount="187">
  <si>
    <t>U.S. DEPARTMENT OF TRANSPORTATION</t>
  </si>
  <si>
    <t>Topic No:</t>
  </si>
  <si>
    <t>Name of Offeror:</t>
  </si>
  <si>
    <t>Address:</t>
  </si>
  <si>
    <t>City, State, Zip:</t>
  </si>
  <si>
    <t>Offeror's Point of Contact:</t>
  </si>
  <si>
    <t>Telephone:</t>
  </si>
  <si>
    <t>E-mail:</t>
  </si>
  <si>
    <t>DUNS No.:</t>
  </si>
  <si>
    <t>Fringe Benefits</t>
  </si>
  <si>
    <t>Labor Overhead</t>
  </si>
  <si>
    <t>allocated on labor</t>
  </si>
  <si>
    <t>allocated on labor and fringe benefits</t>
  </si>
  <si>
    <t>Total Direct Labor, Fringe, and Overhead</t>
  </si>
  <si>
    <t>Labor Category/Employee</t>
  </si>
  <si>
    <t>Labor Rate</t>
  </si>
  <si>
    <t>Labor Dollars</t>
  </si>
  <si>
    <t>SMALL BUSINESS INNOVATION RESEARCH (SBIR) PROGRAM: PHASE I</t>
  </si>
  <si>
    <t>Item Description</t>
  </si>
  <si>
    <t>Unit Price</t>
  </si>
  <si>
    <t>Quantity</t>
  </si>
  <si>
    <t>Total</t>
  </si>
  <si>
    <t xml:space="preserve"> </t>
  </si>
  <si>
    <t>Total Materials (to Schedule A)</t>
  </si>
  <si>
    <t>Schedule B</t>
  </si>
  <si>
    <t>Schedule A</t>
  </si>
  <si>
    <t>Schedule D</t>
  </si>
  <si>
    <t>Standard Commercial Items</t>
  </si>
  <si>
    <t>Royalties</t>
  </si>
  <si>
    <t>Total Direct Labor (from Schedule B)</t>
  </si>
  <si>
    <t>Materials (from Schedule C)</t>
  </si>
  <si>
    <t>Standard Commercial Items (from Schedule D)</t>
  </si>
  <si>
    <t>Royalties (from Schedule D)</t>
  </si>
  <si>
    <t>Schedule E</t>
  </si>
  <si>
    <t>Special Testing</t>
  </si>
  <si>
    <t>Test Description</t>
  </si>
  <si>
    <t>Equipment</t>
  </si>
  <si>
    <t>Total Equipment (to Schedule A)</t>
  </si>
  <si>
    <t>Total Direct Labor (To Schedule A)</t>
  </si>
  <si>
    <t>Total Royalties (to Schedule A)</t>
  </si>
  <si>
    <t>Total Special Testing (to Schedule A)</t>
  </si>
  <si>
    <t>Schedule F</t>
  </si>
  <si>
    <t>Subcontracts</t>
  </si>
  <si>
    <t>Vendor and Description</t>
  </si>
  <si>
    <t>Amount</t>
  </si>
  <si>
    <t>Consultants</t>
  </si>
  <si>
    <t>Total Consultants (to Schedule A)</t>
  </si>
  <si>
    <t>Other/Miscellaneous</t>
  </si>
  <si>
    <t>Total Airfare</t>
  </si>
  <si>
    <t>Total Per Diem</t>
  </si>
  <si>
    <t>Total Trip Cost</t>
  </si>
  <si>
    <t>Total Travel Cost (to Schedule A)</t>
  </si>
  <si>
    <t>Special Testing (from Schedule E)</t>
  </si>
  <si>
    <t>Equipment (from Schedule E)</t>
  </si>
  <si>
    <t>Subcontracts (from Schedule F)</t>
  </si>
  <si>
    <t>Consultants (from Schedule F)</t>
  </si>
  <si>
    <t>Description</t>
  </si>
  <si>
    <t>Total Other Direct Cost (to Schedule A)</t>
  </si>
  <si>
    <t>Subtotal Costs (lines 4 and 14)</t>
  </si>
  <si>
    <t>Total Estimated Cost (lines 15 and 16)</t>
  </si>
  <si>
    <t>Total Firm Fixed Price (lines 17 and 18)</t>
  </si>
  <si>
    <t>allocated on all costs except G&amp;A</t>
  </si>
  <si>
    <t>Schedule H</t>
  </si>
  <si>
    <t>Desc of Other/Misc</t>
  </si>
  <si>
    <t>Item</t>
  </si>
  <si>
    <t>Total Subcontracts (to Schedule A)</t>
  </si>
  <si>
    <t>Schedule I</t>
  </si>
  <si>
    <t>Hourly Rate</t>
  </si>
  <si>
    <t>Travel (from Schedule G)</t>
  </si>
  <si>
    <t>Schedule G</t>
  </si>
  <si>
    <t>Indirect rates:  Narrative (Schedule I) explaining the basis of the rates used; table showing the rates(s) and the allocation base(s); last two fiscal years historical rates; current year actuals; current/future year(s) projection.</t>
  </si>
  <si>
    <t>Profit:  Explain rationale (Schedule I) for percentage factor used to calculate profit in Schedule A. (See TAM Chapter 1215 Appendix A)</t>
  </si>
  <si>
    <t>Complete Schedule G for all planned travel: number of trips, locations, airfare, number of people, number of days; per diem; miscellaneous (specify). Explain the basis of airfare, per diem, and other in Schedule I.</t>
  </si>
  <si>
    <t>Complete Schedule H for other direct cost specified and estimated by the Offeror.  Provide support for the costs of the items priced out in Schedule I.</t>
  </si>
  <si>
    <t xml:space="preserve">Schedule I should include a detailed description of all aspects of the proposal.  The narrative should tell the story of how the proposal was put together.  It should explain the underlying basis for each cost element and show underlying calculations.  The narrative is critical to having the Government understand how the proposal was assembled and evaluate the acceptability and reasonableness of the proposal.  </t>
  </si>
  <si>
    <t>Total Standard Commercial Items (to Schedule A)</t>
  </si>
  <si>
    <t>Cost and Pricing Proposal Checklist</t>
  </si>
  <si>
    <t>Direct Labor</t>
  </si>
  <si>
    <t>Materials</t>
  </si>
  <si>
    <t>Schedule C</t>
  </si>
  <si>
    <t>Standard Commercial Items and Royalties</t>
  </si>
  <si>
    <t>Special Testing and Equipment</t>
  </si>
  <si>
    <t>Subcontracts and Consultants</t>
  </si>
  <si>
    <t>Travel</t>
  </si>
  <si>
    <t>Narrative Explanation of All Cost Elements</t>
  </si>
  <si>
    <t>Schedule I Narrative Explanation of All Cost Elements</t>
  </si>
  <si>
    <t>Complete Schedule B with individuals or categories, estimated hours and labor rates.</t>
  </si>
  <si>
    <t>Explain the development (Schedule I) of each labor rate: for example existing staff, individual(s), company category(ies), new/prospective hire (include offer letter with salary signed by prospective employee), internet data, etc.</t>
  </si>
  <si>
    <t>If individuals or categories are combined, provide an explanation of the weightings and show calculations.</t>
  </si>
  <si>
    <t>Rationale for how the number of hours for each category or person were estimated.</t>
  </si>
  <si>
    <t>Complete Schedule C with items, quantities, and unit prices.</t>
  </si>
  <si>
    <t>Provide support for unit prices and explain how quantities were estimated in Schedule I.</t>
  </si>
  <si>
    <t>Include copies of quotes, invoices for past purchases for the same or similar items, or explain the basis of any estimate.</t>
  </si>
  <si>
    <t>Complete Schedule D with items, quantities, and unit prices.</t>
  </si>
  <si>
    <t>Provide support in Schedule I for the unit prices: copies of quotes, invoices for past purchases of the same or similar items, or explain the basis of any estimate.</t>
  </si>
  <si>
    <t>Complete Schedule E identifying types of testing, quantities and unit prices and a list of equipment: items ,quantities, unit prices.</t>
  </si>
  <si>
    <t>Support the unit prices for testing and equipment:  copies of quotes, copies of invoices of previous purchases for the same or similar items and the basis for any estimates.</t>
  </si>
  <si>
    <t>Complete Schedule F identifying proposed subcontracts and consultants.</t>
  </si>
  <si>
    <t>Include detailed cost information to support hours, rates, and other costs.</t>
  </si>
  <si>
    <t>Provide copies of subcontract or consultant quotes.</t>
  </si>
  <si>
    <t>Labor Hours</t>
  </si>
  <si>
    <t>Check Box if Completed</t>
  </si>
  <si>
    <t xml:space="preserve">Topic No: </t>
  </si>
  <si>
    <t>Has</t>
  </si>
  <si>
    <t>Has Not</t>
  </si>
  <si>
    <t>performed a review of your accounting system within the past five years.  If one has, then submit a copy of the audit report with your proposal.</t>
  </si>
  <si>
    <t>performed an audit of your indirect rates in accordance with the FAR Part 31 within the past three years.  If one has, then submit a copy of the audit or any correspondence related to the audit with your proposal.</t>
  </si>
  <si>
    <t xml:space="preserve">B.  An agency of the U.S. Government:  </t>
  </si>
  <si>
    <t>Is</t>
  </si>
  <si>
    <t>Is Not</t>
  </si>
  <si>
    <t xml:space="preserve">required in the performance of this proposal. </t>
  </si>
  <si>
    <t>C.  Federal Government property:</t>
  </si>
  <si>
    <t>If yes, identify the property</t>
  </si>
  <si>
    <t>Are</t>
  </si>
  <si>
    <t>Are Not</t>
  </si>
  <si>
    <t xml:space="preserve">required in the performance of this proposal.  </t>
  </si>
  <si>
    <t>If yes, explain:</t>
  </si>
  <si>
    <t>The Offeror must complete the below fill-ins :</t>
  </si>
  <si>
    <t>D.  Federal Government facilities:</t>
  </si>
  <si>
    <t>Title of Offeror's Point of Contact:</t>
  </si>
  <si>
    <t>Summary of Cost  &amp; Pricing Proposal</t>
  </si>
  <si>
    <t>Cost Elements</t>
  </si>
  <si>
    <t>Tax Identification No. if available:</t>
  </si>
  <si>
    <t>x</t>
  </si>
  <si>
    <t>15.1-NP1</t>
  </si>
  <si>
    <t>Palansky Corp.</t>
  </si>
  <si>
    <t>98 Singleton Drive</t>
  </si>
  <si>
    <t>Holyoke, MA  02988</t>
  </si>
  <si>
    <t>Cynthia Palansky</t>
  </si>
  <si>
    <t>Principal Investigator</t>
  </si>
  <si>
    <t>922-999-5555</t>
  </si>
  <si>
    <t>cpalansky@palanskycorp.com</t>
  </si>
  <si>
    <t>Principal Investigator/Cynthia Palansky</t>
  </si>
  <si>
    <t>Engineer/Robin Harmond</t>
  </si>
  <si>
    <t>Sr Engineer/Chris Linxs</t>
  </si>
  <si>
    <t>Intern/TBD</t>
  </si>
  <si>
    <t>Infrared Night10 Vision Web Cam ODSX</t>
  </si>
  <si>
    <t xml:space="preserve"> Computer Usage $2.80 per labor hour</t>
  </si>
  <si>
    <t>Dr. Coy Lindstron</t>
  </si>
  <si>
    <t>None</t>
  </si>
  <si>
    <t>Efficient Engineering, Inc.</t>
  </si>
  <si>
    <t>The Best Engineering Company</t>
  </si>
  <si>
    <t>Dr. John Smith</t>
  </si>
  <si>
    <t>Other Direct Costs</t>
  </si>
  <si>
    <t>Schedule B - Labor</t>
  </si>
  <si>
    <t xml:space="preserve">Dr. Cynthia Palansky is the Principal Investigator for this research project.  She will oversee all management and coordination efforts.  Dr Palansky's role includes coordinating efforts with consultants, subcontractors, overseeing project design, implementation and testing, and will provide consultation at key steps of the project development.  Dr. Palansky is allocated 115 hours on this project. Dr. Palansky's rate of $71.64/hour is her actual rate and  in line with individuals with her education, experience, and the marketplace. In addition the rates proposed for Senior Engineer and Engineer are based on the actual rates of Robin Harmond and Chris Linxs. Payroll summaries are included as an attachment to the proposal. The intern has not been hired yet however will be working part-time during the school year, and full time during breaks. The estimated rate was pulled from salary.com that shows $19/hour for an Engineering Aide 1. </t>
  </si>
  <si>
    <t>The Infrared Night Vision Web Cam ODSX for $20.00 is the best value due to its capabilities and the price quoted. The supporting quote is enclosed.  The webcam is necessary in order to complete the research in this project.</t>
  </si>
  <si>
    <t xml:space="preserve">The Best Engineering Company is proposed for $200 for 10 hours at $20.00. They will be assisting the PI and Senior Engineer under Task 3 to ensure the schedule is met.  As explained in the technical proposal, the company has expertise in this area and their rate is very competitive.  Their quote is enclosed with the proposal.  Efficiency Engineering is assisting with the prototype testing in Task 4. Their rate is very competitive at $20.00 and will provide 10 hours of support.  Their quote is enclosed with the proposal.  Dr. John Smith, Consultant is from the University of Montana and has specialized expertise necessary to make the project successful.  His rate is reasonable at $100.00, with his experience and education.  His consulting agreement total is $25,000 (250 hours).  Dr. Coy Lindstron, Consultant is from the University of Colorado Springs and his rate is very reasonable at $100.00 for a total of $17,500 (175 hours).  Both Dr. Smith's and Dr. Lindstron's quotes are enclosed with this proposal.  </t>
  </si>
  <si>
    <t>Schedule G - Travel:</t>
  </si>
  <si>
    <t>The proposed travel costs are for 1 trip to DC for the PI and the Senior Engineer.  The per diem costs proposed are in accordance with the GSA guidelines.  Airfare is based on a coach airfare for 2 from the Expedia website based on an advanced reservation.</t>
  </si>
  <si>
    <t>Schedule H - Other Direct Costs:</t>
  </si>
  <si>
    <t>Computer usage at $2.80 per labor hour is the company-wide rate that is charged to all of our federal, state and private customers.  See DCAA audit approving the rate.   Indirect rates - the indirect rates proposed and the bases they are applied to are the provisional rates approved by DCAA for 2014. The DCAA audit report is enclosed with the proposal.</t>
  </si>
  <si>
    <t>Schedule F - Subcontracts and Consultants:</t>
  </si>
  <si>
    <t>Schedule C- Materials:</t>
  </si>
  <si>
    <t>Total All Other Direct Costs (lines 5 to 13)</t>
  </si>
  <si>
    <t>Other Direct Costs (from Schedule H)</t>
  </si>
  <si>
    <t>Rate (e.g., insert 35% as .35)</t>
  </si>
  <si>
    <t>Rate (e.g., insert 50% as .5)</t>
  </si>
  <si>
    <r>
      <t xml:space="preserve">General and Administrative Expense </t>
    </r>
    <r>
      <rPr>
        <sz val="9"/>
        <color theme="1"/>
        <rFont val="Calibri"/>
        <family val="2"/>
        <scheme val="minor"/>
      </rPr>
      <t>(insert G&amp;A rate below, e.g., insert 10% as .1)</t>
    </r>
  </si>
  <si>
    <r>
      <t xml:space="preserve">Profit  </t>
    </r>
    <r>
      <rPr>
        <sz val="9"/>
        <color theme="1"/>
        <rFont val="Calibri"/>
        <family val="2"/>
        <scheme val="minor"/>
      </rPr>
      <t>(Insert profit rate right, e.g., insert 10% as .1)</t>
    </r>
  </si>
  <si>
    <t>Travel From/To</t>
  </si>
  <si>
    <t>a. Number of people</t>
  </si>
  <si>
    <t>b. Unit airfare cost</t>
  </si>
  <si>
    <t>b. No. of people</t>
  </si>
  <si>
    <t>c. No. of Days</t>
  </si>
  <si>
    <t xml:space="preserve">a. Per diem </t>
  </si>
  <si>
    <t>a. Per diem $$</t>
  </si>
  <si>
    <t>a. No. of people</t>
  </si>
  <si>
    <t>b.  No. of people</t>
  </si>
  <si>
    <t>a. Per diem</t>
  </si>
  <si>
    <t xml:space="preserve"> Total Airfare</t>
  </si>
  <si>
    <t>Note:  There are other trip entries hidden.  Left click to highlight row 67 and drag to row 93 so all those rows are highlighted.  Then righ tclick "unhide" and all 10 possible entries become available.</t>
  </si>
  <si>
    <t>COST &amp; PRICING PROPOSAL COVER SHEET</t>
  </si>
  <si>
    <t>Estimated Cost:</t>
  </si>
  <si>
    <t>Profit:</t>
  </si>
  <si>
    <t>Total Proposed Amount:</t>
  </si>
  <si>
    <t>A.  An agency of the U.S. Government, usually the Defense Contract Audit Agency (DCAA):</t>
  </si>
  <si>
    <t>Ensure that Cost and Pricing Proposal cover sheet is completed. Submit any audit reports pertaining to accounting system or indirect rates.</t>
  </si>
  <si>
    <t>Cost and Pricing Proposal Cover Sheet</t>
  </si>
  <si>
    <t>Schedule A - Summary of Cost Proposal</t>
  </si>
  <si>
    <t>Schedule B - Direct Labor</t>
  </si>
  <si>
    <t>Schedule C - Materials</t>
  </si>
  <si>
    <t>Schedule D - Standard Commercial Items and Royalties</t>
  </si>
  <si>
    <t>Schedule E - Special Testing and Equipment</t>
  </si>
  <si>
    <t>Schedule F - Subcontracts and Consultants</t>
  </si>
  <si>
    <t>Schedule G - Travel</t>
  </si>
  <si>
    <t>Schedule H - Other Direct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</si>
</sst>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_);\(&quot;$&quot;#,##0\)"/>
    <numFmt numFmtId="44" formatCode="_(&quot;$&quot;* #,##0.00_);_(&quot;$&quot;* \(#,##0.00\);_(&quot;$&quot;* &quot;-&quot;??_);_(@_)"/>
    <numFmt numFmtId="164" formatCode="_(&quot;$&quot;* #,##0_);_(&quot;$&quot;* \(#,##0\);_(&quot;$&quot;* &quot;-&quot;??_);_(@_)"/>
    <numFmt numFmtId="165" formatCode="0.000%"/>
    <numFmt numFmtId="166" formatCode="&quot;$&quot;#,##0"/>
    <numFmt numFmtId="167" formatCode="&quot;$&quot;#,##0.00"/>
  </numFmts>
  <fonts count="13" x14ac:knownFonts="1">
    <font>
      <sz val="11"/>
      <color theme="1"/>
      <name val="Calibri"/>
      <family val="2"/>
      <scheme val="minor"/>
    </font>
    <font>
      <b/>
      <sz val="11"/>
      <color theme="1"/>
      <name val="Calibri"/>
      <family val="2"/>
      <scheme val="minor"/>
    </font>
    <font>
      <b/>
      <sz val="8"/>
      <color theme="1"/>
      <name val="Calibri"/>
      <family val="2"/>
      <scheme val="minor"/>
    </font>
    <font>
      <sz val="11"/>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b/>
      <sz val="11"/>
      <color rgb="FF000000"/>
      <name val="Calibri"/>
      <family val="2"/>
      <scheme val="minor"/>
    </font>
    <font>
      <u/>
      <sz val="11"/>
      <color theme="10"/>
      <name val="Calibri"/>
      <family val="2"/>
      <scheme val="minor"/>
    </font>
    <font>
      <sz val="11"/>
      <name val="Calibri"/>
      <family val="2"/>
      <scheme val="minor"/>
    </font>
    <font>
      <sz val="11"/>
      <color rgb="FFFF0000"/>
      <name val="Calibri"/>
      <family val="2"/>
      <scheme val="minor"/>
    </font>
    <font>
      <sz val="12"/>
      <color theme="1"/>
      <name val="Calibri"/>
      <family val="2"/>
      <scheme val="minor"/>
    </font>
    <font>
      <sz val="9"/>
      <color theme="1"/>
      <name val="Calibri"/>
      <family val="2"/>
      <scheme val="minor"/>
    </font>
  </fonts>
  <fills count="5">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top/>
      <bottom style="thick">
        <color auto="1"/>
      </bottom>
      <diagonal/>
    </border>
    <border>
      <left/>
      <right/>
      <top/>
      <bottom style="medium">
        <color auto="1"/>
      </bottom>
      <diagonal/>
    </border>
    <border>
      <left style="thin">
        <color indexed="64"/>
      </left>
      <right style="thin">
        <color indexed="64"/>
      </right>
      <top/>
      <bottom style="thin">
        <color indexed="64"/>
      </bottom>
      <diagonal/>
    </border>
    <border>
      <left/>
      <right/>
      <top/>
      <bottom style="thin">
        <color indexed="64"/>
      </bottom>
      <diagonal/>
    </border>
    <border>
      <left/>
      <right/>
      <top style="medium">
        <color auto="1"/>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s>
  <cellStyleXfs count="4">
    <xf numFmtId="0" fontId="0" fillId="0" borderId="0"/>
    <xf numFmtId="44" fontId="3" fillId="0" borderId="0" applyFont="0" applyFill="0" applyBorder="0" applyAlignment="0" applyProtection="0"/>
    <xf numFmtId="9" fontId="3" fillId="0" borderId="0" applyFont="0" applyFill="0" applyBorder="0" applyAlignment="0" applyProtection="0"/>
    <xf numFmtId="0" fontId="8" fillId="0" borderId="0" applyNumberFormat="0" applyFill="0" applyBorder="0" applyAlignment="0" applyProtection="0"/>
  </cellStyleXfs>
  <cellXfs count="270">
    <xf numFmtId="0" fontId="0" fillId="0" borderId="0" xfId="0"/>
    <xf numFmtId="0" fontId="1" fillId="0" borderId="0" xfId="0" applyFont="1" applyAlignment="1">
      <alignment horizontal="center"/>
    </xf>
    <xf numFmtId="0" fontId="0" fillId="0" borderId="0" xfId="0" applyAlignment="1">
      <alignment horizontal="center"/>
    </xf>
    <xf numFmtId="164" fontId="1" fillId="0" borderId="0" xfId="1" applyNumberFormat="1" applyFont="1" applyAlignment="1">
      <alignment horizontal="right"/>
    </xf>
    <xf numFmtId="0" fontId="1" fillId="0" borderId="0" xfId="0" applyFont="1"/>
    <xf numFmtId="0" fontId="1" fillId="0" borderId="0" xfId="0" applyFont="1" applyAlignment="1">
      <alignment horizontal="center"/>
    </xf>
    <xf numFmtId="44" fontId="1" fillId="0" borderId="0" xfId="1" applyFont="1"/>
    <xf numFmtId="164" fontId="1" fillId="0" borderId="0" xfId="1" applyNumberFormat="1" applyFont="1"/>
    <xf numFmtId="164" fontId="1" fillId="0" borderId="0" xfId="1" applyNumberFormat="1" applyFont="1" applyFill="1"/>
    <xf numFmtId="0" fontId="0" fillId="0" borderId="0" xfId="0" applyAlignment="1">
      <alignment wrapText="1"/>
    </xf>
    <xf numFmtId="0" fontId="1" fillId="0" borderId="0" xfId="0" applyFont="1" applyFill="1" applyBorder="1" applyAlignment="1">
      <alignment horizontal="left"/>
    </xf>
    <xf numFmtId="0" fontId="1" fillId="0" borderId="0" xfId="0" applyFont="1" applyFill="1" applyBorder="1" applyAlignment="1">
      <alignment horizontal="left"/>
    </xf>
    <xf numFmtId="0" fontId="1" fillId="0" borderId="0" xfId="0" applyFont="1" applyAlignment="1">
      <alignment horizontal="center"/>
    </xf>
    <xf numFmtId="37" fontId="1" fillId="0" borderId="0" xfId="1" applyNumberFormat="1" applyFont="1" applyAlignment="1"/>
    <xf numFmtId="37" fontId="0" fillId="0" borderId="0" xfId="1" applyNumberFormat="1" applyFont="1" applyAlignment="1"/>
    <xf numFmtId="0" fontId="7" fillId="0" borderId="0" xfId="0" applyFont="1"/>
    <xf numFmtId="0" fontId="0" fillId="0" borderId="0" xfId="0" applyAlignment="1" applyProtection="1">
      <protection locked="0"/>
    </xf>
    <xf numFmtId="0" fontId="0" fillId="0" borderId="0" xfId="0" applyAlignment="1"/>
    <xf numFmtId="0" fontId="4" fillId="0" borderId="0" xfId="0" applyFont="1" applyAlignment="1">
      <alignment horizontal="center"/>
    </xf>
    <xf numFmtId="0" fontId="5" fillId="0" borderId="0" xfId="0" applyFont="1" applyAlignment="1">
      <alignment horizontal="center"/>
    </xf>
    <xf numFmtId="0" fontId="0" fillId="0" borderId="0" xfId="0" applyAlignment="1">
      <alignment vertical="top" wrapText="1"/>
    </xf>
    <xf numFmtId="0" fontId="0" fillId="0" borderId="0" xfId="0" applyAlignment="1" applyProtection="1">
      <alignment vertical="top" wrapText="1"/>
      <protection locked="0"/>
    </xf>
    <xf numFmtId="0" fontId="5" fillId="0" borderId="0" xfId="0" applyFont="1" applyAlignment="1"/>
    <xf numFmtId="0" fontId="4" fillId="0" borderId="0" xfId="0" applyFont="1" applyAlignment="1"/>
    <xf numFmtId="49" fontId="10" fillId="0" borderId="18" xfId="0" applyNumberFormat="1" applyFont="1" applyFill="1" applyBorder="1" applyAlignment="1" applyProtection="1">
      <protection locked="0"/>
    </xf>
    <xf numFmtId="49" fontId="10" fillId="0" borderId="0" xfId="0" applyNumberFormat="1" applyFont="1" applyFill="1" applyBorder="1" applyAlignment="1" applyProtection="1">
      <alignment horizontal="center"/>
      <protection locked="0"/>
    </xf>
    <xf numFmtId="49" fontId="10" fillId="0" borderId="3" xfId="0" applyNumberFormat="1" applyFont="1" applyFill="1" applyBorder="1" applyAlignment="1" applyProtection="1">
      <protection locked="0"/>
    </xf>
    <xf numFmtId="49" fontId="10" fillId="0" borderId="0" xfId="0" applyNumberFormat="1" applyFont="1" applyFill="1" applyBorder="1" applyAlignment="1" applyProtection="1">
      <protection locked="0"/>
    </xf>
    <xf numFmtId="0" fontId="1" fillId="4" borderId="0" xfId="0" applyFont="1" applyFill="1" applyBorder="1" applyAlignment="1" applyProtection="1">
      <protection locked="0"/>
    </xf>
    <xf numFmtId="0" fontId="4" fillId="0" borderId="0" xfId="0" applyFont="1" applyBorder="1" applyAlignment="1">
      <alignment horizontal="center"/>
    </xf>
    <xf numFmtId="0" fontId="0" fillId="0" borderId="0" xfId="0" applyBorder="1"/>
    <xf numFmtId="0" fontId="0" fillId="0" borderId="26" xfId="0" applyBorder="1"/>
    <xf numFmtId="0" fontId="0" fillId="0" borderId="16" xfId="0" applyBorder="1"/>
    <xf numFmtId="0" fontId="0" fillId="0" borderId="27" xfId="0" applyBorder="1"/>
    <xf numFmtId="0" fontId="4" fillId="0" borderId="0" xfId="0" applyFont="1" applyBorder="1" applyAlignment="1"/>
    <xf numFmtId="0" fontId="1" fillId="2" borderId="5" xfId="0" applyFont="1" applyFill="1" applyBorder="1"/>
    <xf numFmtId="0" fontId="1" fillId="2" borderId="6" xfId="0" applyFont="1" applyFill="1" applyBorder="1" applyAlignment="1">
      <alignment horizontal="center"/>
    </xf>
    <xf numFmtId="0" fontId="1" fillId="2" borderId="28" xfId="0" applyFont="1" applyFill="1" applyBorder="1" applyAlignment="1">
      <alignment horizontal="center"/>
    </xf>
    <xf numFmtId="0" fontId="1" fillId="2" borderId="6" xfId="0" applyFont="1" applyFill="1" applyBorder="1" applyAlignment="1"/>
    <xf numFmtId="0" fontId="0" fillId="0" borderId="0" xfId="0" applyFill="1"/>
    <xf numFmtId="0" fontId="0" fillId="0" borderId="0" xfId="0" applyBorder="1" applyAlignment="1">
      <alignment horizontal="center"/>
    </xf>
    <xf numFmtId="0" fontId="9" fillId="0" borderId="0" xfId="0" applyFont="1" applyAlignment="1">
      <alignment horizontal="center"/>
    </xf>
    <xf numFmtId="0" fontId="5" fillId="0" borderId="0" xfId="0" applyFont="1" applyBorder="1" applyAlignment="1">
      <alignment horizontal="center"/>
    </xf>
    <xf numFmtId="0" fontId="0" fillId="0" borderId="0" xfId="0" applyBorder="1" applyAlignment="1">
      <alignment horizontal="center"/>
    </xf>
    <xf numFmtId="0" fontId="1" fillId="0" borderId="0" xfId="0" applyFont="1" applyAlignment="1"/>
    <xf numFmtId="0" fontId="1" fillId="0" borderId="0" xfId="0" applyFont="1" applyAlignment="1">
      <alignment horizontal="right"/>
    </xf>
    <xf numFmtId="5" fontId="1" fillId="0" borderId="0" xfId="1" applyNumberFormat="1" applyFont="1" applyAlignment="1"/>
    <xf numFmtId="167" fontId="0" fillId="0" borderId="0" xfId="0" applyNumberFormat="1"/>
    <xf numFmtId="0" fontId="1" fillId="0" borderId="0" xfId="0" applyFont="1" applyFill="1" applyBorder="1" applyAlignment="1" applyProtection="1">
      <protection locked="0"/>
    </xf>
    <xf numFmtId="0" fontId="1" fillId="0" borderId="0" xfId="0" applyFont="1" applyFill="1" applyBorder="1" applyAlignment="1" applyProtection="1">
      <alignment horizontal="left"/>
      <protection locked="0"/>
    </xf>
    <xf numFmtId="0" fontId="10" fillId="0" borderId="0" xfId="0" applyFont="1" applyFill="1"/>
    <xf numFmtId="0" fontId="0" fillId="0" borderId="0" xfId="0" applyFill="1" applyBorder="1"/>
    <xf numFmtId="0" fontId="8" fillId="0" borderId="0" xfId="3" applyFill="1" applyBorder="1" applyAlignment="1" applyProtection="1">
      <protection locked="0"/>
    </xf>
    <xf numFmtId="0" fontId="0" fillId="0" borderId="0" xfId="0" applyAlignment="1">
      <alignment vertical="top"/>
    </xf>
    <xf numFmtId="0" fontId="6" fillId="0" borderId="28" xfId="0" applyFont="1" applyBorder="1" applyAlignment="1">
      <alignment horizontal="center" vertical="center" wrapText="1"/>
    </xf>
    <xf numFmtId="0" fontId="1" fillId="0" borderId="0" xfId="0" applyFont="1" applyFill="1" applyBorder="1" applyAlignment="1">
      <alignment horizontal="left" wrapText="1"/>
    </xf>
    <xf numFmtId="0" fontId="1" fillId="0" borderId="0" xfId="0" applyFont="1" applyFill="1" applyBorder="1" applyAlignment="1" applyProtection="1">
      <alignment horizontal="left"/>
      <protection locked="0"/>
    </xf>
    <xf numFmtId="0" fontId="1" fillId="0" borderId="0" xfId="0" applyFont="1" applyAlignment="1">
      <alignment horizontal="center"/>
    </xf>
    <xf numFmtId="0" fontId="0" fillId="0" borderId="0" xfId="0" applyAlignment="1"/>
    <xf numFmtId="0" fontId="2" fillId="0" borderId="0" xfId="0" applyFont="1" applyFill="1" applyBorder="1" applyAlignment="1">
      <alignment horizontal="left"/>
    </xf>
    <xf numFmtId="0" fontId="1" fillId="0" borderId="0" xfId="0" applyFont="1" applyFill="1" applyBorder="1" applyAlignment="1">
      <alignment horizontal="left"/>
    </xf>
    <xf numFmtId="0" fontId="7" fillId="0" borderId="0" xfId="0" applyFont="1" applyAlignment="1">
      <alignment horizontal="left"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0" fillId="0" borderId="0" xfId="0" applyAlignment="1">
      <alignment wrapText="1"/>
    </xf>
    <xf numFmtId="0" fontId="5" fillId="0" borderId="0" xfId="0" applyFont="1" applyBorder="1" applyAlignment="1">
      <alignment horizontal="center"/>
    </xf>
    <xf numFmtId="0" fontId="5" fillId="0" borderId="0" xfId="0" applyFont="1" applyAlignment="1">
      <alignment horizontal="center"/>
    </xf>
    <xf numFmtId="0" fontId="4" fillId="0" borderId="0" xfId="0" applyFont="1" applyAlignment="1">
      <alignment horizontal="center"/>
    </xf>
    <xf numFmtId="0" fontId="1" fillId="4" borderId="24" xfId="0" applyFont="1" applyFill="1" applyBorder="1" applyAlignment="1" applyProtection="1">
      <alignment horizontal="center"/>
      <protection locked="0"/>
    </xf>
    <xf numFmtId="0" fontId="1" fillId="4" borderId="19" xfId="0" applyFont="1" applyFill="1" applyBorder="1" applyAlignment="1" applyProtection="1">
      <alignment horizontal="center"/>
      <protection locked="0"/>
    </xf>
    <xf numFmtId="0" fontId="1" fillId="4" borderId="25" xfId="0" applyFont="1" applyFill="1" applyBorder="1" applyAlignment="1" applyProtection="1">
      <alignment horizontal="center"/>
      <protection locked="0"/>
    </xf>
    <xf numFmtId="0" fontId="4" fillId="0" borderId="0" xfId="0" applyFont="1" applyBorder="1" applyAlignment="1">
      <alignment horizontal="center"/>
    </xf>
    <xf numFmtId="0" fontId="0" fillId="0" borderId="0" xfId="0" applyAlignment="1">
      <alignment horizontal="center"/>
    </xf>
    <xf numFmtId="0" fontId="0" fillId="2" borderId="6" xfId="0" applyFill="1" applyBorder="1" applyAlignment="1">
      <alignment horizontal="center"/>
    </xf>
    <xf numFmtId="0" fontId="4" fillId="0" borderId="16" xfId="0" applyFont="1" applyBorder="1" applyAlignment="1">
      <alignment horizontal="center"/>
    </xf>
    <xf numFmtId="0" fontId="0" fillId="0" borderId="0" xfId="0" applyBorder="1" applyAlignment="1">
      <alignment horizontal="center"/>
    </xf>
    <xf numFmtId="0" fontId="1" fillId="2" borderId="6" xfId="0" applyFont="1" applyFill="1" applyBorder="1" applyAlignment="1">
      <alignment horizontal="center"/>
    </xf>
    <xf numFmtId="49" fontId="0" fillId="3" borderId="18" xfId="0" applyNumberFormat="1" applyFont="1" applyFill="1" applyBorder="1" applyAlignment="1" applyProtection="1"/>
    <xf numFmtId="49" fontId="0" fillId="3" borderId="3" xfId="0" applyNumberFormat="1" applyFont="1" applyFill="1" applyBorder="1" applyAlignment="1" applyProtection="1"/>
    <xf numFmtId="0" fontId="0" fillId="3" borderId="18" xfId="0" applyFont="1" applyFill="1" applyBorder="1" applyAlignment="1" applyProtection="1"/>
    <xf numFmtId="0" fontId="0" fillId="3" borderId="3" xfId="0" applyFont="1" applyFill="1" applyBorder="1" applyAlignment="1" applyProtection="1">
      <alignment horizontal="left"/>
    </xf>
    <xf numFmtId="0" fontId="0" fillId="3" borderId="3" xfId="0" applyFont="1" applyFill="1" applyBorder="1" applyAlignment="1" applyProtection="1"/>
    <xf numFmtId="0" fontId="8" fillId="3" borderId="18" xfId="3" applyFont="1" applyFill="1" applyBorder="1" applyAlignment="1" applyProtection="1"/>
    <xf numFmtId="0" fontId="0" fillId="3" borderId="18" xfId="0" applyFont="1" applyFill="1" applyBorder="1" applyAlignment="1" applyProtection="1">
      <alignment horizontal="left"/>
    </xf>
    <xf numFmtId="0" fontId="1" fillId="3" borderId="15" xfId="0" applyFont="1" applyFill="1" applyBorder="1" applyAlignment="1" applyProtection="1">
      <alignment horizontal="center"/>
    </xf>
    <xf numFmtId="0" fontId="1" fillId="0" borderId="0" xfId="0" applyFont="1" applyFill="1" applyBorder="1" applyAlignment="1" applyProtection="1">
      <alignment horizontal="left"/>
    </xf>
    <xf numFmtId="0" fontId="7" fillId="0" borderId="0" xfId="0" applyFont="1" applyProtection="1"/>
    <xf numFmtId="0" fontId="1" fillId="0" borderId="0" xfId="0" applyFont="1" applyFill="1" applyBorder="1" applyAlignment="1" applyProtection="1">
      <alignment horizontal="left" vertical="top" wrapText="1"/>
    </xf>
    <xf numFmtId="0" fontId="1" fillId="3" borderId="15" xfId="0" applyFont="1" applyFill="1" applyBorder="1" applyAlignment="1" applyProtection="1">
      <alignment horizontal="left"/>
    </xf>
    <xf numFmtId="0" fontId="1" fillId="3" borderId="15" xfId="0" applyFont="1" applyFill="1" applyBorder="1" applyAlignment="1" applyProtection="1">
      <alignment horizontal="center"/>
    </xf>
    <xf numFmtId="0" fontId="0" fillId="0" borderId="20" xfId="0" applyFont="1" applyBorder="1" applyAlignment="1" applyProtection="1">
      <alignment horizontal="center"/>
    </xf>
    <xf numFmtId="0" fontId="0" fillId="0" borderId="17" xfId="0" applyFont="1" applyBorder="1" applyAlignment="1" applyProtection="1"/>
    <xf numFmtId="5" fontId="3" fillId="0" borderId="8" xfId="1" applyNumberFormat="1" applyFont="1" applyBorder="1" applyAlignment="1" applyProtection="1">
      <alignment horizontal="right"/>
    </xf>
    <xf numFmtId="0" fontId="0" fillId="0" borderId="7" xfId="0" applyFont="1" applyBorder="1" applyAlignment="1" applyProtection="1">
      <alignment horizontal="center"/>
    </xf>
    <xf numFmtId="0" fontId="0" fillId="0" borderId="1" xfId="0" applyFont="1" applyBorder="1" applyAlignment="1" applyProtection="1"/>
    <xf numFmtId="0" fontId="12" fillId="0" borderId="1" xfId="0" applyFont="1" applyBorder="1" applyAlignment="1" applyProtection="1"/>
    <xf numFmtId="164" fontId="3" fillId="2" borderId="8" xfId="1" applyNumberFormat="1" applyFont="1" applyFill="1" applyBorder="1" applyAlignment="1" applyProtection="1">
      <alignment horizontal="right"/>
    </xf>
    <xf numFmtId="0" fontId="12" fillId="0" borderId="2" xfId="0" applyFont="1" applyBorder="1" applyAlignment="1" applyProtection="1">
      <alignment horizontal="right"/>
    </xf>
    <xf numFmtId="0" fontId="12" fillId="0" borderId="3" xfId="0" applyFont="1" applyBorder="1" applyAlignment="1" applyProtection="1">
      <alignment horizontal="right"/>
    </xf>
    <xf numFmtId="0" fontId="12" fillId="0" borderId="4" xfId="0" applyFont="1" applyBorder="1" applyAlignment="1" applyProtection="1">
      <alignment horizontal="right"/>
    </xf>
    <xf numFmtId="10" fontId="3" fillId="2" borderId="1" xfId="2" applyNumberFormat="1" applyFont="1" applyFill="1" applyBorder="1" applyAlignment="1" applyProtection="1"/>
    <xf numFmtId="10" fontId="9" fillId="2" borderId="1" xfId="0" applyNumberFormat="1" applyFont="1" applyFill="1" applyBorder="1" applyAlignment="1" applyProtection="1"/>
    <xf numFmtId="166" fontId="3" fillId="0" borderId="8" xfId="1" applyNumberFormat="1" applyFont="1" applyBorder="1" applyAlignment="1" applyProtection="1">
      <alignment horizontal="right"/>
    </xf>
    <xf numFmtId="0" fontId="0" fillId="0" borderId="2" xfId="0" applyFont="1" applyBorder="1" applyAlignment="1" applyProtection="1"/>
    <xf numFmtId="0" fontId="0" fillId="0" borderId="3" xfId="0" applyFont="1" applyBorder="1" applyAlignment="1" applyProtection="1"/>
    <xf numFmtId="0" fontId="0" fillId="0" borderId="4" xfId="0" applyFont="1" applyBorder="1" applyAlignment="1" applyProtection="1"/>
    <xf numFmtId="0" fontId="0" fillId="0" borderId="1" xfId="0" applyFont="1" applyFill="1" applyBorder="1" applyAlignment="1" applyProtection="1">
      <alignment horizontal="left"/>
    </xf>
    <xf numFmtId="0" fontId="0" fillId="0" borderId="1" xfId="0" applyFont="1" applyBorder="1" applyAlignment="1" applyProtection="1">
      <alignment horizontal="left"/>
    </xf>
    <xf numFmtId="166" fontId="0" fillId="0" borderId="8" xfId="1" applyNumberFormat="1" applyFont="1" applyBorder="1" applyAlignment="1" applyProtection="1"/>
    <xf numFmtId="166" fontId="0" fillId="0" borderId="8" xfId="0" applyNumberFormat="1" applyFont="1" applyBorder="1" applyAlignment="1" applyProtection="1">
      <alignment horizontal="right"/>
    </xf>
    <xf numFmtId="0" fontId="0" fillId="0" borderId="2" xfId="0" applyFont="1" applyBorder="1" applyAlignment="1" applyProtection="1">
      <alignment horizontal="left"/>
    </xf>
    <xf numFmtId="0" fontId="0" fillId="0" borderId="3" xfId="0" applyFont="1" applyBorder="1" applyAlignment="1" applyProtection="1">
      <alignment horizontal="left"/>
    </xf>
    <xf numFmtId="0" fontId="0" fillId="0" borderId="4" xfId="0" applyFont="1" applyBorder="1" applyAlignment="1" applyProtection="1">
      <alignment horizontal="left"/>
    </xf>
    <xf numFmtId="164" fontId="0" fillId="2" borderId="8" xfId="0" applyNumberFormat="1" applyFont="1" applyFill="1" applyBorder="1" applyAlignment="1" applyProtection="1"/>
    <xf numFmtId="165" fontId="3" fillId="2" borderId="1" xfId="2" applyNumberFormat="1" applyFont="1" applyFill="1" applyBorder="1" applyAlignment="1" applyProtection="1"/>
    <xf numFmtId="5" fontId="0" fillId="0" borderId="8" xfId="0" applyNumberFormat="1" applyFont="1" applyBorder="1" applyAlignment="1" applyProtection="1"/>
    <xf numFmtId="5" fontId="3" fillId="0" borderId="8" xfId="1" applyNumberFormat="1" applyFont="1" applyBorder="1" applyAlignment="1" applyProtection="1"/>
    <xf numFmtId="0" fontId="0" fillId="0" borderId="1" xfId="0" applyFont="1" applyFill="1" applyBorder="1" applyAlignment="1" applyProtection="1"/>
    <xf numFmtId="165" fontId="9" fillId="2" borderId="1" xfId="0" applyNumberFormat="1" applyFont="1" applyFill="1" applyBorder="1" applyAlignment="1" applyProtection="1"/>
    <xf numFmtId="5" fontId="3" fillId="0" borderId="8" xfId="1" applyNumberFormat="1" applyFont="1" applyFill="1" applyBorder="1" applyAlignment="1" applyProtection="1"/>
    <xf numFmtId="0" fontId="0" fillId="0" borderId="9" xfId="0" applyFont="1" applyBorder="1" applyAlignment="1" applyProtection="1">
      <alignment horizontal="center"/>
    </xf>
    <xf numFmtId="0" fontId="1" fillId="0" borderId="21" xfId="0" applyFont="1" applyFill="1" applyBorder="1" applyAlignment="1" applyProtection="1"/>
    <xf numFmtId="0" fontId="1" fillId="0" borderId="22" xfId="0" applyFont="1" applyFill="1" applyBorder="1" applyAlignment="1" applyProtection="1"/>
    <xf numFmtId="0" fontId="0" fillId="0" borderId="22" xfId="0" applyBorder="1" applyAlignment="1" applyProtection="1"/>
    <xf numFmtId="0" fontId="0" fillId="0" borderId="23" xfId="0" applyBorder="1" applyAlignment="1" applyProtection="1"/>
    <xf numFmtId="5" fontId="1" fillId="0" borderId="11" xfId="1" applyNumberFormat="1" applyFont="1" applyFill="1" applyBorder="1" applyAlignment="1" applyProtection="1"/>
    <xf numFmtId="0" fontId="0" fillId="0" borderId="1" xfId="0" applyFont="1" applyFill="1" applyBorder="1" applyProtection="1"/>
    <xf numFmtId="44" fontId="3" fillId="0" borderId="1" xfId="1" applyFont="1" applyFill="1" applyBorder="1" applyProtection="1"/>
    <xf numFmtId="164" fontId="3" fillId="0" borderId="8" xfId="1" applyNumberFormat="1" applyFont="1" applyFill="1" applyBorder="1" applyProtection="1"/>
    <xf numFmtId="0" fontId="1" fillId="0" borderId="9" xfId="0" applyFont="1" applyBorder="1" applyAlignment="1" applyProtection="1">
      <alignment horizontal="center"/>
    </xf>
    <xf numFmtId="0" fontId="0" fillId="0" borderId="10" xfId="0" applyBorder="1" applyAlignment="1" applyProtection="1">
      <alignment horizontal="center"/>
    </xf>
    <xf numFmtId="164" fontId="1" fillId="0" borderId="11" xfId="1" applyNumberFormat="1" applyFont="1" applyBorder="1" applyProtection="1"/>
    <xf numFmtId="0" fontId="1" fillId="2" borderId="5" xfId="0" applyFont="1" applyFill="1" applyBorder="1" applyProtection="1"/>
    <xf numFmtId="0" fontId="1" fillId="2" borderId="6" xfId="0" applyFont="1" applyFill="1" applyBorder="1" applyAlignment="1" applyProtection="1">
      <alignment horizontal="center"/>
    </xf>
    <xf numFmtId="0" fontId="1" fillId="2" borderId="28" xfId="0" applyFont="1" applyFill="1" applyBorder="1" applyAlignment="1" applyProtection="1">
      <alignment horizontal="center"/>
    </xf>
    <xf numFmtId="0" fontId="1" fillId="0" borderId="20" xfId="0" applyFont="1" applyBorder="1" applyAlignment="1" applyProtection="1">
      <alignment horizontal="center"/>
    </xf>
    <xf numFmtId="0" fontId="1" fillId="0" borderId="17" xfId="0" applyFont="1" applyFill="1" applyBorder="1" applyProtection="1"/>
    <xf numFmtId="44" fontId="1" fillId="0" borderId="17" xfId="1" applyFont="1" applyFill="1" applyBorder="1" applyProtection="1"/>
    <xf numFmtId="164" fontId="1" fillId="0" borderId="13" xfId="1" applyNumberFormat="1" applyFont="1" applyFill="1" applyBorder="1" applyProtection="1"/>
    <xf numFmtId="0" fontId="1" fillId="0" borderId="7" xfId="0" applyFont="1" applyBorder="1" applyAlignment="1" applyProtection="1">
      <alignment horizontal="center"/>
    </xf>
    <xf numFmtId="0" fontId="1" fillId="0" borderId="1" xfId="0" applyFont="1" applyFill="1" applyBorder="1" applyProtection="1"/>
    <xf numFmtId="44" fontId="1" fillId="0" borderId="1" xfId="1" applyFont="1" applyFill="1" applyBorder="1" applyProtection="1"/>
    <xf numFmtId="164" fontId="1" fillId="0" borderId="8" xfId="1" applyNumberFormat="1" applyFont="1" applyFill="1" applyBorder="1" applyProtection="1"/>
    <xf numFmtId="0" fontId="0" fillId="0" borderId="10" xfId="0" applyBorder="1" applyAlignment="1" applyProtection="1"/>
    <xf numFmtId="164" fontId="1" fillId="0" borderId="11" xfId="1" applyNumberFormat="1" applyFont="1" applyFill="1" applyBorder="1" applyProtection="1"/>
    <xf numFmtId="0" fontId="1" fillId="0" borderId="0" xfId="0" applyFont="1" applyBorder="1" applyAlignment="1" applyProtection="1">
      <alignment horizontal="center"/>
    </xf>
    <xf numFmtId="0" fontId="0" fillId="0" borderId="0" xfId="0" applyBorder="1" applyAlignment="1" applyProtection="1"/>
    <xf numFmtId="0" fontId="1" fillId="2" borderId="5" xfId="0" applyFont="1" applyFill="1" applyBorder="1" applyAlignment="1" applyProtection="1">
      <alignment horizontal="center"/>
    </xf>
    <xf numFmtId="0" fontId="0" fillId="2" borderId="6" xfId="0" applyFill="1" applyBorder="1" applyAlignment="1" applyProtection="1">
      <alignment horizontal="center"/>
    </xf>
    <xf numFmtId="0" fontId="0" fillId="2" borderId="28" xfId="0" applyFill="1" applyBorder="1" applyAlignment="1" applyProtection="1">
      <alignment horizontal="center"/>
    </xf>
    <xf numFmtId="0" fontId="1" fillId="0" borderId="7" xfId="0" applyFont="1" applyBorder="1" applyProtection="1"/>
    <xf numFmtId="0" fontId="1" fillId="0" borderId="1" xfId="0" applyFont="1" applyBorder="1" applyAlignment="1" applyProtection="1">
      <alignment horizontal="center"/>
    </xf>
    <xf numFmtId="0" fontId="0" fillId="0" borderId="1" xfId="0" applyBorder="1" applyAlignment="1" applyProtection="1">
      <alignment horizontal="center"/>
    </xf>
    <xf numFmtId="0" fontId="1" fillId="0" borderId="8" xfId="0" applyFont="1" applyBorder="1" applyAlignment="1" applyProtection="1">
      <alignment horizontal="center"/>
    </xf>
    <xf numFmtId="0" fontId="1" fillId="0" borderId="1" xfId="0" applyFont="1" applyFill="1" applyBorder="1" applyAlignment="1" applyProtection="1"/>
    <xf numFmtId="0" fontId="0" fillId="0" borderId="1" xfId="0" applyFill="1" applyBorder="1" applyAlignment="1" applyProtection="1"/>
    <xf numFmtId="0" fontId="1" fillId="0" borderId="0" xfId="0" applyFont="1" applyAlignment="1" applyProtection="1">
      <alignment horizontal="center"/>
    </xf>
    <xf numFmtId="0" fontId="0" fillId="0" borderId="0" xfId="0" applyAlignment="1" applyProtection="1"/>
    <xf numFmtId="164" fontId="1" fillId="0" borderId="0" xfId="1" applyNumberFormat="1" applyFont="1" applyFill="1" applyProtection="1"/>
    <xf numFmtId="0" fontId="0" fillId="0" borderId="0" xfId="0" applyBorder="1" applyAlignment="1" applyProtection="1">
      <alignment horizontal="center"/>
    </xf>
    <xf numFmtId="0" fontId="1" fillId="0" borderId="5" xfId="0" applyFont="1" applyBorder="1" applyProtection="1"/>
    <xf numFmtId="0" fontId="1" fillId="0" borderId="6" xfId="0" applyFont="1" applyBorder="1" applyAlignment="1" applyProtection="1">
      <alignment horizontal="center"/>
    </xf>
    <xf numFmtId="0" fontId="1" fillId="0" borderId="28" xfId="0" applyFont="1" applyBorder="1" applyAlignment="1" applyProtection="1">
      <alignment horizontal="center"/>
    </xf>
    <xf numFmtId="0" fontId="0" fillId="0" borderId="1" xfId="0" applyFont="1" applyFill="1" applyBorder="1" applyAlignment="1" applyProtection="1"/>
    <xf numFmtId="44" fontId="3" fillId="0" borderId="1" xfId="1" applyFont="1" applyFill="1" applyBorder="1" applyAlignment="1" applyProtection="1"/>
    <xf numFmtId="0" fontId="1" fillId="0" borderId="10" xfId="0" applyFont="1" applyBorder="1" applyAlignment="1" applyProtection="1">
      <alignment horizontal="center"/>
    </xf>
    <xf numFmtId="164" fontId="3" fillId="0" borderId="11" xfId="1" applyNumberFormat="1" applyFont="1" applyBorder="1" applyProtection="1"/>
    <xf numFmtId="0" fontId="1" fillId="0" borderId="10" xfId="0" applyFont="1" applyBorder="1" applyAlignment="1" applyProtection="1"/>
    <xf numFmtId="0" fontId="1" fillId="0" borderId="0" xfId="0" applyFont="1" applyBorder="1" applyAlignment="1" applyProtection="1">
      <alignment horizontal="center"/>
    </xf>
    <xf numFmtId="0" fontId="0" fillId="0" borderId="0" xfId="0" applyBorder="1" applyAlignment="1" applyProtection="1"/>
    <xf numFmtId="164" fontId="1" fillId="0" borderId="0" xfId="1" applyNumberFormat="1" applyFont="1" applyFill="1" applyBorder="1" applyProtection="1"/>
    <xf numFmtId="0" fontId="0" fillId="0" borderId="7" xfId="0" applyFont="1" applyFill="1" applyBorder="1" applyAlignment="1" applyProtection="1">
      <alignment horizontal="center"/>
    </xf>
    <xf numFmtId="0" fontId="1" fillId="0" borderId="9" xfId="0" applyFont="1" applyFill="1" applyBorder="1" applyAlignment="1" applyProtection="1">
      <alignment horizontal="center"/>
    </xf>
    <xf numFmtId="0" fontId="1" fillId="0" borderId="10" xfId="0" applyFont="1" applyFill="1" applyBorder="1" applyAlignment="1" applyProtection="1">
      <alignment horizontal="center"/>
    </xf>
    <xf numFmtId="0" fontId="1" fillId="0" borderId="5" xfId="0" applyFont="1" applyBorder="1" applyAlignment="1" applyProtection="1">
      <alignment horizontal="center" vertical="center"/>
    </xf>
    <xf numFmtId="0" fontId="0" fillId="0" borderId="6" xfId="0" applyFont="1" applyBorder="1" applyProtection="1"/>
    <xf numFmtId="0" fontId="0" fillId="2" borderId="6" xfId="0" applyFont="1" applyFill="1" applyBorder="1" applyAlignment="1" applyProtection="1"/>
    <xf numFmtId="0" fontId="0" fillId="0" borderId="12" xfId="0" applyFont="1" applyBorder="1" applyAlignment="1" applyProtection="1"/>
    <xf numFmtId="0" fontId="1" fillId="0" borderId="7" xfId="0" applyFont="1" applyBorder="1" applyAlignment="1" applyProtection="1">
      <alignment horizontal="center" vertical="center"/>
    </xf>
    <xf numFmtId="0" fontId="0" fillId="0" borderId="13" xfId="0" applyFont="1" applyBorder="1" applyAlignment="1" applyProtection="1"/>
    <xf numFmtId="0" fontId="0" fillId="2" borderId="2" xfId="0" applyFont="1" applyFill="1" applyBorder="1" applyAlignment="1" applyProtection="1">
      <alignment horizontal="center"/>
    </xf>
    <xf numFmtId="0" fontId="0" fillId="2" borderId="4" xfId="0" applyFont="1" applyFill="1" applyBorder="1" applyAlignment="1" applyProtection="1">
      <alignment horizontal="center"/>
    </xf>
    <xf numFmtId="44" fontId="0" fillId="2" borderId="2" xfId="1" applyFont="1" applyFill="1" applyBorder="1" applyAlignment="1" applyProtection="1">
      <alignment horizontal="right"/>
    </xf>
    <xf numFmtId="0" fontId="0" fillId="2" borderId="4" xfId="0" applyFont="1" applyFill="1" applyBorder="1" applyAlignment="1" applyProtection="1">
      <alignment horizontal="right"/>
    </xf>
    <xf numFmtId="164" fontId="0" fillId="0" borderId="1" xfId="1" applyNumberFormat="1" applyFont="1" applyFill="1" applyBorder="1" applyAlignment="1" applyProtection="1"/>
    <xf numFmtId="164" fontId="0" fillId="0" borderId="8" xfId="1" applyNumberFormat="1" applyFont="1" applyBorder="1" applyProtection="1"/>
    <xf numFmtId="0" fontId="0" fillId="0" borderId="1" xfId="0" applyFont="1" applyBorder="1" applyProtection="1"/>
    <xf numFmtId="0" fontId="0" fillId="0" borderId="14" xfId="0" applyFont="1" applyBorder="1" applyAlignment="1" applyProtection="1"/>
    <xf numFmtId="5" fontId="0" fillId="2" borderId="1" xfId="1" applyNumberFormat="1" applyFont="1" applyFill="1" applyBorder="1" applyAlignment="1" applyProtection="1"/>
    <xf numFmtId="0" fontId="0" fillId="2" borderId="1" xfId="0" applyFont="1" applyFill="1" applyBorder="1" applyAlignment="1" applyProtection="1"/>
    <xf numFmtId="1" fontId="0" fillId="2" borderId="2" xfId="0" applyNumberFormat="1" applyFont="1" applyFill="1" applyBorder="1" applyAlignment="1" applyProtection="1">
      <alignment horizontal="center"/>
    </xf>
    <xf numFmtId="0" fontId="1" fillId="0" borderId="1" xfId="0" applyFont="1" applyBorder="1" applyAlignment="1" applyProtection="1"/>
    <xf numFmtId="164" fontId="1" fillId="0" borderId="8" xfId="0" applyNumberFormat="1" applyFont="1" applyBorder="1" applyProtection="1"/>
    <xf numFmtId="164" fontId="1" fillId="2" borderId="8" xfId="1" applyNumberFormat="1" applyFont="1" applyFill="1" applyBorder="1" applyProtection="1"/>
    <xf numFmtId="0" fontId="1" fillId="2" borderId="1" xfId="0" applyFont="1" applyFill="1" applyBorder="1" applyAlignment="1" applyProtection="1"/>
    <xf numFmtId="0" fontId="1" fillId="0" borderId="8" xfId="0" applyFont="1" applyBorder="1" applyProtection="1"/>
    <xf numFmtId="0" fontId="1" fillId="0" borderId="9" xfId="0" applyFont="1" applyBorder="1" applyAlignment="1" applyProtection="1"/>
    <xf numFmtId="0" fontId="1" fillId="0" borderId="10" xfId="0" applyFont="1" applyBorder="1" applyAlignment="1" applyProtection="1">
      <alignment horizontal="right"/>
    </xf>
    <xf numFmtId="0" fontId="0" fillId="0" borderId="10" xfId="0" applyFont="1" applyBorder="1" applyAlignment="1" applyProtection="1">
      <alignment horizontal="right"/>
    </xf>
    <xf numFmtId="44" fontId="3" fillId="2" borderId="1" xfId="1" applyFont="1" applyFill="1" applyBorder="1" applyAlignment="1" applyProtection="1"/>
    <xf numFmtId="164" fontId="3" fillId="0" borderId="1" xfId="1" applyNumberFormat="1" applyFont="1" applyFill="1" applyBorder="1" applyAlignment="1" applyProtection="1"/>
    <xf numFmtId="164" fontId="3" fillId="0" borderId="8" xfId="1" applyNumberFormat="1" applyFont="1" applyBorder="1" applyProtection="1"/>
    <xf numFmtId="5" fontId="3" fillId="2" borderId="1" xfId="1" applyNumberFormat="1" applyFont="1" applyFill="1" applyBorder="1" applyAlignment="1" applyProtection="1"/>
    <xf numFmtId="1" fontId="0" fillId="2" borderId="1" xfId="0" applyNumberFormat="1" applyFont="1" applyFill="1" applyBorder="1" applyAlignment="1" applyProtection="1">
      <alignment horizontal="center"/>
    </xf>
    <xf numFmtId="0" fontId="0" fillId="2" borderId="1" xfId="0" applyFont="1" applyFill="1" applyBorder="1" applyAlignment="1" applyProtection="1">
      <alignment horizontal="center"/>
    </xf>
    <xf numFmtId="0" fontId="1" fillId="0" borderId="1" xfId="0" applyFont="1" applyBorder="1" applyProtection="1"/>
    <xf numFmtId="0" fontId="1" fillId="0" borderId="1" xfId="0" applyFont="1" applyFill="1" applyBorder="1" applyAlignment="1" applyProtection="1"/>
    <xf numFmtId="0" fontId="1" fillId="0" borderId="14" xfId="0" applyFont="1" applyBorder="1" applyAlignment="1" applyProtection="1"/>
    <xf numFmtId="5" fontId="1" fillId="2" borderId="1" xfId="1" applyNumberFormat="1" applyFont="1" applyFill="1" applyBorder="1" applyAlignment="1" applyProtection="1"/>
    <xf numFmtId="0" fontId="0" fillId="2" borderId="1" xfId="0" applyFill="1" applyBorder="1" applyAlignment="1" applyProtection="1"/>
    <xf numFmtId="1" fontId="1" fillId="2" borderId="1" xfId="0" applyNumberFormat="1" applyFont="1" applyFill="1" applyBorder="1" applyAlignment="1" applyProtection="1">
      <alignment horizontal="center"/>
    </xf>
    <xf numFmtId="0" fontId="0" fillId="2" borderId="1" xfId="0" applyFill="1" applyBorder="1" applyAlignment="1" applyProtection="1">
      <alignment horizontal="center"/>
    </xf>
    <xf numFmtId="0" fontId="0" fillId="0" borderId="13" xfId="0" applyBorder="1" applyAlignment="1" applyProtection="1"/>
    <xf numFmtId="0" fontId="0" fillId="0" borderId="1" xfId="0" applyBorder="1" applyAlignment="1" applyProtection="1"/>
    <xf numFmtId="0" fontId="0" fillId="0" borderId="10" xfId="0" applyBorder="1" applyAlignment="1" applyProtection="1">
      <alignment horizontal="right"/>
    </xf>
    <xf numFmtId="0" fontId="1" fillId="0" borderId="12" xfId="0" applyFont="1" applyBorder="1" applyAlignment="1" applyProtection="1"/>
    <xf numFmtId="164" fontId="1" fillId="0" borderId="8" xfId="1" applyNumberFormat="1" applyFont="1" applyBorder="1" applyProtection="1"/>
    <xf numFmtId="1" fontId="1" fillId="2" borderId="1" xfId="0" applyNumberFormat="1" applyFont="1" applyFill="1" applyBorder="1" applyAlignment="1" applyProtection="1"/>
    <xf numFmtId="1" fontId="0" fillId="2" borderId="1" xfId="0" applyNumberFormat="1" applyFont="1" applyFill="1" applyBorder="1" applyAlignment="1" applyProtection="1"/>
    <xf numFmtId="0" fontId="0" fillId="0" borderId="2" xfId="0" applyFont="1" applyBorder="1" applyAlignment="1" applyProtection="1"/>
    <xf numFmtId="0" fontId="0" fillId="0" borderId="4" xfId="0" applyFont="1" applyBorder="1" applyAlignment="1" applyProtection="1"/>
    <xf numFmtId="0" fontId="0" fillId="2" borderId="2" xfId="0" applyFont="1" applyFill="1" applyBorder="1" applyAlignment="1" applyProtection="1"/>
    <xf numFmtId="0" fontId="0" fillId="2" borderId="4" xfId="0" applyFont="1" applyFill="1" applyBorder="1" applyAlignment="1" applyProtection="1"/>
    <xf numFmtId="164" fontId="0" fillId="0" borderId="8" xfId="0" applyNumberFormat="1" applyFont="1" applyBorder="1" applyProtection="1"/>
    <xf numFmtId="164" fontId="3" fillId="2" borderId="8" xfId="1" applyNumberFormat="1" applyFont="1" applyFill="1" applyBorder="1" applyProtection="1"/>
    <xf numFmtId="0" fontId="1" fillId="0" borderId="0" xfId="0" applyFont="1" applyProtection="1"/>
    <xf numFmtId="0" fontId="1" fillId="0" borderId="0" xfId="0" applyFont="1" applyAlignment="1" applyProtection="1"/>
    <xf numFmtId="164" fontId="1" fillId="0" borderId="0" xfId="0" applyNumberFormat="1" applyFont="1" applyProtection="1"/>
    <xf numFmtId="0" fontId="0" fillId="0" borderId="0" xfId="0" applyProtection="1"/>
    <xf numFmtId="0" fontId="0" fillId="0" borderId="0" xfId="0" applyAlignment="1" applyProtection="1">
      <alignment vertical="top" wrapText="1"/>
    </xf>
    <xf numFmtId="0" fontId="0" fillId="0" borderId="9" xfId="0" applyBorder="1" applyProtection="1"/>
    <xf numFmtId="0" fontId="4" fillId="0" borderId="0" xfId="0" applyFont="1" applyAlignment="1" applyProtection="1">
      <alignment horizontal="center"/>
    </xf>
    <xf numFmtId="0" fontId="0" fillId="0" borderId="0" xfId="0" applyAlignment="1" applyProtection="1">
      <alignment horizontal="center"/>
    </xf>
    <xf numFmtId="0" fontId="4" fillId="0" borderId="0" xfId="0" applyFont="1" applyAlignment="1" applyProtection="1">
      <alignment horizontal="left"/>
    </xf>
    <xf numFmtId="0" fontId="11" fillId="0" borderId="0" xfId="0" applyFont="1" applyAlignment="1" applyProtection="1">
      <alignment horizontal="left" vertical="top" wrapText="1"/>
    </xf>
    <xf numFmtId="0" fontId="4" fillId="0" borderId="0" xfId="0" applyFont="1" applyAlignment="1" applyProtection="1">
      <alignment horizontal="center"/>
    </xf>
    <xf numFmtId="0" fontId="4" fillId="0" borderId="0" xfId="0" applyFont="1" applyAlignment="1" applyProtection="1">
      <alignment horizontal="left" vertical="top" wrapText="1"/>
    </xf>
    <xf numFmtId="0" fontId="0" fillId="0" borderId="0" xfId="0" applyAlignment="1" applyProtection="1">
      <alignment horizontal="left" vertical="top" wrapText="1"/>
    </xf>
    <xf numFmtId="0" fontId="0" fillId="0" borderId="0" xfId="0" applyAlignment="1" applyProtection="1">
      <alignment vertical="top" wrapText="1"/>
    </xf>
    <xf numFmtId="0" fontId="1" fillId="0" borderId="0" xfId="0" applyFont="1" applyAlignment="1" applyProtection="1">
      <alignment horizontal="left" vertical="top" wrapText="1"/>
    </xf>
    <xf numFmtId="0" fontId="1" fillId="2" borderId="5" xfId="0" applyFont="1" applyFill="1" applyBorder="1" applyAlignment="1" applyProtection="1">
      <alignment horizontal="center" wrapText="1"/>
    </xf>
    <xf numFmtId="0" fontId="1" fillId="2" borderId="6" xfId="0" applyFont="1" applyFill="1" applyBorder="1" applyAlignment="1" applyProtection="1">
      <alignment horizontal="center" wrapText="1"/>
    </xf>
    <xf numFmtId="0" fontId="1" fillId="2" borderId="28" xfId="0" applyFont="1" applyFill="1" applyBorder="1" applyAlignment="1" applyProtection="1">
      <alignment horizontal="center" wrapText="1"/>
    </xf>
    <xf numFmtId="0" fontId="0" fillId="0" borderId="7" xfId="0" applyFont="1" applyFill="1" applyBorder="1" applyAlignment="1" applyProtection="1">
      <alignment wrapText="1"/>
    </xf>
    <xf numFmtId="0" fontId="1" fillId="0" borderId="7" xfId="0" applyFont="1" applyFill="1" applyBorder="1" applyAlignment="1" applyProtection="1">
      <alignment wrapText="1"/>
    </xf>
    <xf numFmtId="0" fontId="1" fillId="0" borderId="29" xfId="0" applyFont="1" applyBorder="1" applyAlignment="1" applyProtection="1">
      <alignment horizontal="center"/>
    </xf>
    <xf numFmtId="0" fontId="1" fillId="0" borderId="22" xfId="0" applyFont="1" applyBorder="1" applyAlignment="1" applyProtection="1">
      <alignment horizontal="center"/>
    </xf>
    <xf numFmtId="0" fontId="1" fillId="0" borderId="23" xfId="0" applyFont="1" applyBorder="1" applyAlignment="1" applyProtection="1">
      <alignment horizontal="center"/>
    </xf>
    <xf numFmtId="0" fontId="0" fillId="0" borderId="30" xfId="0" applyFont="1" applyBorder="1" applyAlignment="1" applyProtection="1">
      <alignment vertical="top" wrapText="1"/>
    </xf>
    <xf numFmtId="0" fontId="0" fillId="0" borderId="3" xfId="0" applyFont="1" applyBorder="1" applyAlignment="1" applyProtection="1">
      <alignment vertical="top" wrapText="1"/>
    </xf>
    <xf numFmtId="0" fontId="0" fillId="0" borderId="4" xfId="0" applyFont="1" applyBorder="1" applyAlignment="1" applyProtection="1">
      <alignment vertical="top" wrapText="1"/>
    </xf>
    <xf numFmtId="0" fontId="9" fillId="2" borderId="8" xfId="0" applyFont="1" applyFill="1" applyBorder="1" applyAlignment="1" applyProtection="1">
      <alignment horizontal="center"/>
    </xf>
    <xf numFmtId="0" fontId="9" fillId="2" borderId="8" xfId="0" applyFont="1" applyFill="1" applyBorder="1" applyAlignment="1" applyProtection="1">
      <alignment horizontal="center" vertical="top"/>
    </xf>
    <xf numFmtId="0" fontId="1" fillId="0" borderId="30"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0" borderId="30" xfId="0" applyFont="1" applyBorder="1" applyAlignment="1" applyProtection="1">
      <alignment wrapText="1"/>
    </xf>
    <xf numFmtId="0" fontId="0" fillId="0" borderId="3" xfId="0" applyFont="1" applyBorder="1" applyAlignment="1" applyProtection="1">
      <alignment wrapText="1"/>
    </xf>
    <xf numFmtId="0" fontId="0" fillId="0" borderId="4" xfId="0" applyFont="1" applyBorder="1" applyAlignment="1" applyProtection="1">
      <alignment wrapText="1"/>
    </xf>
    <xf numFmtId="0" fontId="1" fillId="0" borderId="7" xfId="0" applyFont="1" applyBorder="1" applyAlignment="1" applyProtection="1"/>
    <xf numFmtId="0" fontId="0" fillId="0" borderId="30" xfId="0" applyFont="1" applyFill="1" applyBorder="1" applyAlignment="1" applyProtection="1">
      <alignment vertical="top" wrapText="1"/>
    </xf>
    <xf numFmtId="0" fontId="0" fillId="0" borderId="3" xfId="0" applyFont="1" applyFill="1" applyBorder="1" applyAlignment="1" applyProtection="1">
      <alignment vertical="top" wrapText="1"/>
    </xf>
    <xf numFmtId="0" fontId="0" fillId="0" borderId="4" xfId="0" applyFont="1" applyFill="1" applyBorder="1" applyAlignment="1" applyProtection="1">
      <alignment vertical="top" wrapText="1"/>
    </xf>
    <xf numFmtId="0" fontId="1" fillId="0" borderId="7" xfId="0" applyFont="1" applyFill="1" applyBorder="1" applyAlignment="1" applyProtection="1"/>
    <xf numFmtId="0" fontId="0" fillId="0" borderId="29" xfId="0" applyFont="1" applyFill="1" applyBorder="1" applyAlignment="1" applyProtection="1">
      <alignment vertical="top" wrapText="1"/>
    </xf>
    <xf numFmtId="0" fontId="0" fillId="0" borderId="22" xfId="0" applyFont="1" applyFill="1" applyBorder="1" applyAlignment="1" applyProtection="1">
      <alignment vertical="top" wrapText="1"/>
    </xf>
    <xf numFmtId="0" fontId="0" fillId="0" borderId="23" xfId="0" applyFont="1" applyFill="1" applyBorder="1" applyAlignment="1" applyProtection="1">
      <alignment vertical="top" wrapText="1"/>
    </xf>
    <xf numFmtId="0" fontId="9" fillId="2" borderId="11" xfId="0" applyFont="1" applyFill="1" applyBorder="1" applyAlignment="1" applyProtection="1">
      <alignment horizontal="center"/>
    </xf>
    <xf numFmtId="0" fontId="0" fillId="0" borderId="7" xfId="0" applyFont="1" applyBorder="1" applyAlignment="1" applyProtection="1">
      <alignment wrapText="1"/>
    </xf>
    <xf numFmtId="0" fontId="0" fillId="0" borderId="1" xfId="0" applyFont="1" applyBorder="1" applyAlignment="1" applyProtection="1">
      <alignment wrapText="1"/>
    </xf>
  </cellXfs>
  <cellStyles count="4">
    <cellStyle name="Currency" xfId="1" builtinI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cpalansky@palanskycorp.com"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view="pageLayout" zoomScaleNormal="100" workbookViewId="0">
      <selection activeCell="D9" sqref="D9"/>
    </sheetView>
  </sheetViews>
  <sheetFormatPr defaultRowHeight="15" x14ac:dyDescent="0.25"/>
  <cols>
    <col min="1" max="1" width="10.28515625" customWidth="1"/>
    <col min="3" max="3" width="9.42578125" customWidth="1"/>
    <col min="4" max="4" width="5.7109375" customWidth="1"/>
    <col min="6" max="6" width="11.7109375" customWidth="1"/>
    <col min="7" max="7" width="11.140625" bestFit="1" customWidth="1"/>
    <col min="9" max="9" width="11.140625" bestFit="1" customWidth="1"/>
  </cols>
  <sheetData>
    <row r="1" spans="1:11" x14ac:dyDescent="0.25">
      <c r="A1" s="57" t="s">
        <v>0</v>
      </c>
      <c r="B1" s="57"/>
      <c r="C1" s="57"/>
      <c r="D1" s="57"/>
      <c r="E1" s="57"/>
      <c r="F1" s="57"/>
      <c r="G1" s="57"/>
      <c r="H1" s="57"/>
      <c r="I1" s="57"/>
      <c r="J1" s="57"/>
      <c r="K1" s="57"/>
    </row>
    <row r="2" spans="1:11" ht="17.25" customHeight="1" x14ac:dyDescent="0.25">
      <c r="A2" s="57" t="s">
        <v>17</v>
      </c>
      <c r="B2" s="57"/>
      <c r="C2" s="57"/>
      <c r="D2" s="57"/>
      <c r="E2" s="57"/>
      <c r="F2" s="57"/>
      <c r="G2" s="57"/>
      <c r="H2" s="57"/>
      <c r="I2" s="57"/>
      <c r="J2" s="57"/>
      <c r="K2" s="57"/>
    </row>
    <row r="3" spans="1:11" x14ac:dyDescent="0.25">
      <c r="A3" s="57" t="s">
        <v>172</v>
      </c>
      <c r="B3" s="57"/>
      <c r="C3" s="57"/>
      <c r="D3" s="57"/>
      <c r="E3" s="57"/>
      <c r="F3" s="57"/>
      <c r="G3" s="57"/>
      <c r="H3" s="57"/>
      <c r="I3" s="57"/>
      <c r="J3" s="57"/>
      <c r="K3" s="57"/>
    </row>
    <row r="4" spans="1:11" x14ac:dyDescent="0.25">
      <c r="A4" s="1"/>
      <c r="B4" s="2"/>
      <c r="C4" s="2"/>
      <c r="D4" s="2"/>
      <c r="E4" s="2"/>
      <c r="F4" s="2"/>
      <c r="G4" s="2"/>
      <c r="H4" s="2"/>
      <c r="I4" s="2"/>
    </row>
    <row r="5" spans="1:11" x14ac:dyDescent="0.25">
      <c r="B5" s="45"/>
      <c r="C5" s="45"/>
      <c r="D5" s="44"/>
      <c r="E5" s="44" t="s">
        <v>173</v>
      </c>
      <c r="F5" s="44"/>
      <c r="G5" s="47">
        <v>125034</v>
      </c>
      <c r="H5" s="44"/>
    </row>
    <row r="6" spans="1:11" x14ac:dyDescent="0.25">
      <c r="B6" s="44"/>
      <c r="C6" s="44"/>
      <c r="D6" s="44"/>
      <c r="E6" s="44" t="s">
        <v>174</v>
      </c>
      <c r="F6" s="44"/>
      <c r="G6" s="47">
        <v>13706</v>
      </c>
      <c r="H6" s="46"/>
    </row>
    <row r="7" spans="1:11" x14ac:dyDescent="0.25">
      <c r="B7" s="44"/>
      <c r="C7" s="44"/>
      <c r="D7" s="44"/>
      <c r="E7" s="44" t="s">
        <v>175</v>
      </c>
      <c r="F7" s="44"/>
      <c r="G7" s="47">
        <f>SUM(G5:G6)</f>
        <v>138740</v>
      </c>
      <c r="H7" s="46"/>
    </row>
    <row r="8" spans="1:11" x14ac:dyDescent="0.25">
      <c r="B8" s="12"/>
      <c r="C8" s="12"/>
      <c r="D8" s="12"/>
      <c r="E8" s="12"/>
      <c r="F8" s="3"/>
      <c r="G8" s="13"/>
      <c r="H8" s="14"/>
    </row>
    <row r="9" spans="1:11" x14ac:dyDescent="0.25">
      <c r="A9" s="49" t="s">
        <v>102</v>
      </c>
      <c r="B9" s="39"/>
      <c r="C9" s="39"/>
      <c r="D9" s="77" t="s">
        <v>124</v>
      </c>
      <c r="E9" s="77"/>
      <c r="F9" s="77"/>
      <c r="G9" s="77"/>
      <c r="H9" s="77"/>
      <c r="I9" s="77"/>
    </row>
    <row r="10" spans="1:11" x14ac:dyDescent="0.25">
      <c r="A10" s="56" t="s">
        <v>2</v>
      </c>
      <c r="B10" s="56"/>
      <c r="C10" s="50"/>
      <c r="D10" s="78" t="s">
        <v>125</v>
      </c>
      <c r="E10" s="78"/>
      <c r="F10" s="78"/>
      <c r="G10" s="78"/>
      <c r="H10" s="78"/>
      <c r="I10" s="78"/>
    </row>
    <row r="11" spans="1:11" x14ac:dyDescent="0.25">
      <c r="A11" s="49" t="s">
        <v>3</v>
      </c>
      <c r="B11" s="39"/>
      <c r="C11" s="39"/>
      <c r="D11" s="79" t="s">
        <v>126</v>
      </c>
      <c r="E11" s="79"/>
      <c r="F11" s="79"/>
      <c r="G11" s="79"/>
      <c r="H11" s="79"/>
      <c r="I11" s="79"/>
    </row>
    <row r="12" spans="1:11" x14ac:dyDescent="0.25">
      <c r="A12" s="49" t="s">
        <v>4</v>
      </c>
      <c r="B12" s="49"/>
      <c r="C12" s="51"/>
      <c r="D12" s="79" t="s">
        <v>127</v>
      </c>
      <c r="E12" s="79"/>
      <c r="F12" s="79"/>
      <c r="G12" s="79"/>
      <c r="H12" s="79"/>
      <c r="I12" s="79"/>
      <c r="J12" s="48"/>
    </row>
    <row r="13" spans="1:11" x14ac:dyDescent="0.25">
      <c r="A13" s="49" t="s">
        <v>5</v>
      </c>
      <c r="B13" s="49"/>
      <c r="C13" s="49"/>
      <c r="D13" s="80" t="s">
        <v>128</v>
      </c>
      <c r="E13" s="80"/>
      <c r="F13" s="80"/>
      <c r="G13" s="80"/>
      <c r="H13" s="80"/>
      <c r="I13" s="80"/>
    </row>
    <row r="14" spans="1:11" x14ac:dyDescent="0.25">
      <c r="A14" s="48" t="s">
        <v>119</v>
      </c>
      <c r="B14" s="48"/>
      <c r="C14" s="48"/>
      <c r="D14" s="81" t="s">
        <v>129</v>
      </c>
      <c r="E14" s="81"/>
      <c r="F14" s="81"/>
      <c r="G14" s="81"/>
      <c r="H14" s="81"/>
      <c r="I14" s="81"/>
    </row>
    <row r="15" spans="1:11" x14ac:dyDescent="0.25">
      <c r="A15" s="49" t="s">
        <v>6</v>
      </c>
      <c r="B15" s="39"/>
      <c r="C15" s="48"/>
      <c r="D15" s="79" t="s">
        <v>130</v>
      </c>
      <c r="E15" s="79"/>
      <c r="F15" s="79"/>
      <c r="G15" s="79"/>
      <c r="H15" s="79"/>
      <c r="I15" s="79"/>
    </row>
    <row r="16" spans="1:11" x14ac:dyDescent="0.25">
      <c r="A16" s="49" t="s">
        <v>7</v>
      </c>
      <c r="B16" s="52"/>
      <c r="C16" s="48"/>
      <c r="D16" s="82" t="s">
        <v>131</v>
      </c>
      <c r="E16" s="79"/>
      <c r="F16" s="79"/>
      <c r="G16" s="79"/>
      <c r="H16" s="79"/>
      <c r="I16" s="79"/>
    </row>
    <row r="17" spans="1:9" x14ac:dyDescent="0.25">
      <c r="A17" s="49" t="s">
        <v>8</v>
      </c>
      <c r="B17" s="48"/>
      <c r="C17" s="48"/>
      <c r="D17" s="80">
        <v>99999999</v>
      </c>
      <c r="E17" s="80"/>
      <c r="F17" s="79"/>
      <c r="G17" s="79"/>
      <c r="H17" s="79"/>
      <c r="I17" s="79"/>
    </row>
    <row r="18" spans="1:9" x14ac:dyDescent="0.25">
      <c r="A18" s="49" t="s">
        <v>122</v>
      </c>
      <c r="B18" s="49"/>
      <c r="C18" s="49"/>
      <c r="D18" s="83"/>
      <c r="E18" s="83"/>
      <c r="F18" s="83"/>
      <c r="G18" s="83"/>
      <c r="H18" s="83"/>
      <c r="I18" s="83"/>
    </row>
    <row r="19" spans="1:9" x14ac:dyDescent="0.25">
      <c r="A19" s="49"/>
      <c r="B19" s="49"/>
      <c r="C19" s="49"/>
      <c r="D19" s="49"/>
      <c r="E19" s="49"/>
      <c r="F19" s="49"/>
      <c r="G19" s="49"/>
      <c r="H19" s="49"/>
      <c r="I19" s="49"/>
    </row>
    <row r="20" spans="1:9" x14ac:dyDescent="0.25">
      <c r="A20" s="15" t="s">
        <v>117</v>
      </c>
      <c r="B20" s="10"/>
      <c r="C20" s="10"/>
      <c r="D20" s="10"/>
      <c r="E20" s="10"/>
      <c r="F20" s="10"/>
      <c r="G20" s="10"/>
      <c r="H20" s="10"/>
      <c r="I20" s="10"/>
    </row>
    <row r="21" spans="1:9" ht="14.45" x14ac:dyDescent="0.3">
      <c r="A21" s="10"/>
      <c r="B21" s="10"/>
      <c r="C21" s="10"/>
      <c r="D21" s="10"/>
      <c r="E21" s="10"/>
      <c r="F21" s="10"/>
      <c r="G21" s="10"/>
      <c r="H21" s="10"/>
      <c r="I21" s="10"/>
    </row>
    <row r="22" spans="1:9" ht="14.45" x14ac:dyDescent="0.3">
      <c r="A22" s="15" t="s">
        <v>176</v>
      </c>
      <c r="B22" s="10"/>
      <c r="C22" s="10"/>
      <c r="D22" s="10"/>
      <c r="E22" s="10"/>
      <c r="F22" s="10"/>
      <c r="G22" s="10"/>
      <c r="H22" s="10"/>
      <c r="I22" s="10"/>
    </row>
    <row r="23" spans="1:9" thickBot="1" x14ac:dyDescent="0.35">
      <c r="A23" s="84" t="s">
        <v>123</v>
      </c>
      <c r="B23" s="85" t="s">
        <v>103</v>
      </c>
      <c r="C23" s="84"/>
      <c r="D23" s="11" t="s">
        <v>104</v>
      </c>
      <c r="E23" s="10"/>
      <c r="F23" s="10"/>
      <c r="G23" s="10"/>
      <c r="H23" s="10"/>
      <c r="I23" s="10"/>
    </row>
    <row r="24" spans="1:9" ht="33.75" customHeight="1" thickTop="1" x14ac:dyDescent="0.3">
      <c r="A24" s="61" t="s">
        <v>105</v>
      </c>
      <c r="B24" s="61"/>
      <c r="C24" s="61"/>
      <c r="D24" s="61"/>
      <c r="E24" s="61"/>
      <c r="F24" s="61"/>
      <c r="G24" s="61"/>
      <c r="H24" s="61"/>
      <c r="I24" s="61"/>
    </row>
    <row r="25" spans="1:9" ht="14.45" x14ac:dyDescent="0.3">
      <c r="A25" s="85"/>
      <c r="B25" s="85"/>
      <c r="C25" s="85"/>
      <c r="D25" s="85"/>
      <c r="E25" s="85"/>
      <c r="F25" s="85"/>
      <c r="G25" s="85"/>
      <c r="H25" s="85"/>
      <c r="I25" s="85"/>
    </row>
    <row r="26" spans="1:9" ht="14.45" x14ac:dyDescent="0.3">
      <c r="A26" s="86" t="s">
        <v>107</v>
      </c>
      <c r="B26" s="85"/>
      <c r="C26" s="85"/>
      <c r="D26" s="85"/>
      <c r="E26" s="85"/>
      <c r="F26" s="85"/>
      <c r="G26" s="85"/>
      <c r="H26" s="85"/>
      <c r="I26" s="85"/>
    </row>
    <row r="27" spans="1:9" thickBot="1" x14ac:dyDescent="0.35">
      <c r="A27" s="84" t="s">
        <v>123</v>
      </c>
      <c r="B27" s="85" t="s">
        <v>103</v>
      </c>
      <c r="C27" s="84"/>
      <c r="D27" s="85" t="s">
        <v>104</v>
      </c>
      <c r="E27" s="85"/>
      <c r="F27" s="85"/>
      <c r="G27" s="85"/>
      <c r="H27" s="85"/>
      <c r="I27" s="85"/>
    </row>
    <row r="28" spans="1:9" ht="48" customHeight="1" thickTop="1" x14ac:dyDescent="0.3">
      <c r="A28" s="87" t="s">
        <v>106</v>
      </c>
      <c r="B28" s="87"/>
      <c r="C28" s="87"/>
      <c r="D28" s="87"/>
      <c r="E28" s="87"/>
      <c r="F28" s="87"/>
      <c r="G28" s="87"/>
      <c r="H28" s="87"/>
      <c r="I28" s="87"/>
    </row>
    <row r="29" spans="1:9" ht="14.45" x14ac:dyDescent="0.3">
      <c r="A29" s="85"/>
      <c r="B29" s="85"/>
      <c r="C29" s="85"/>
      <c r="D29" s="85"/>
      <c r="E29" s="85"/>
      <c r="F29" s="85"/>
      <c r="G29" s="85"/>
      <c r="H29" s="85"/>
      <c r="I29" s="85"/>
    </row>
    <row r="30" spans="1:9" ht="14.45" x14ac:dyDescent="0.3">
      <c r="A30" s="86" t="s">
        <v>111</v>
      </c>
      <c r="B30" s="85"/>
      <c r="C30" s="85"/>
      <c r="D30" s="85"/>
      <c r="E30" s="85"/>
      <c r="F30" s="85"/>
      <c r="G30" s="85"/>
      <c r="H30" s="85"/>
      <c r="I30" s="85"/>
    </row>
    <row r="31" spans="1:9" thickBot="1" x14ac:dyDescent="0.35">
      <c r="A31" s="84"/>
      <c r="B31" s="85" t="s">
        <v>108</v>
      </c>
      <c r="C31" s="84" t="s">
        <v>123</v>
      </c>
      <c r="D31" s="85" t="s">
        <v>109</v>
      </c>
      <c r="E31" s="85"/>
      <c r="F31" s="85"/>
      <c r="G31" s="85"/>
      <c r="H31" s="85"/>
      <c r="I31" s="85"/>
    </row>
    <row r="32" spans="1:9" thickTop="1" x14ac:dyDescent="0.3">
      <c r="A32" s="85" t="s">
        <v>110</v>
      </c>
      <c r="B32" s="85"/>
      <c r="C32" s="85"/>
      <c r="D32" s="85"/>
      <c r="E32" s="85"/>
      <c r="F32" s="85"/>
      <c r="G32" s="85"/>
      <c r="H32" s="85"/>
      <c r="I32" s="85"/>
    </row>
    <row r="33" spans="1:9" thickBot="1" x14ac:dyDescent="0.35">
      <c r="A33" s="85" t="s">
        <v>112</v>
      </c>
      <c r="B33" s="85"/>
      <c r="C33" s="85"/>
      <c r="D33" s="88"/>
      <c r="E33" s="88"/>
      <c r="F33" s="88"/>
      <c r="G33" s="88"/>
      <c r="H33" s="88"/>
      <c r="I33" s="88"/>
    </row>
    <row r="34" spans="1:9" thickTop="1" x14ac:dyDescent="0.3">
      <c r="A34" s="85"/>
      <c r="B34" s="85"/>
      <c r="C34" s="85"/>
      <c r="D34" s="85"/>
      <c r="E34" s="85"/>
      <c r="F34" s="85"/>
      <c r="G34" s="85"/>
      <c r="H34" s="85"/>
      <c r="I34" s="85"/>
    </row>
    <row r="35" spans="1:9" ht="14.45" x14ac:dyDescent="0.3">
      <c r="A35" s="86" t="s">
        <v>118</v>
      </c>
      <c r="B35" s="85"/>
      <c r="C35" s="85"/>
      <c r="D35" s="85"/>
      <c r="E35" s="85"/>
      <c r="F35" s="85"/>
      <c r="G35" s="85"/>
      <c r="H35" s="85"/>
      <c r="I35" s="85"/>
    </row>
    <row r="36" spans="1:9" thickBot="1" x14ac:dyDescent="0.35">
      <c r="A36" s="84"/>
      <c r="B36" s="85" t="s">
        <v>113</v>
      </c>
      <c r="C36" s="84" t="s">
        <v>123</v>
      </c>
      <c r="D36" s="85" t="s">
        <v>114</v>
      </c>
      <c r="E36" s="85"/>
      <c r="F36" s="85"/>
      <c r="G36" s="85"/>
      <c r="H36" s="85"/>
      <c r="I36" s="85"/>
    </row>
    <row r="37" spans="1:9" thickTop="1" x14ac:dyDescent="0.3">
      <c r="A37" s="85" t="s">
        <v>115</v>
      </c>
      <c r="B37" s="85"/>
      <c r="C37" s="85"/>
      <c r="D37" s="85"/>
      <c r="E37" s="85"/>
      <c r="F37" s="85"/>
      <c r="G37" s="85"/>
      <c r="H37" s="85"/>
      <c r="I37" s="85"/>
    </row>
    <row r="38" spans="1:9" thickBot="1" x14ac:dyDescent="0.35">
      <c r="A38" s="86" t="s">
        <v>116</v>
      </c>
      <c r="B38" s="85"/>
      <c r="C38" s="89"/>
      <c r="D38" s="89"/>
      <c r="E38" s="89"/>
      <c r="F38" s="89"/>
      <c r="G38" s="89"/>
      <c r="H38" s="89"/>
      <c r="I38" s="89"/>
    </row>
    <row r="39" spans="1:9" thickTop="1" x14ac:dyDescent="0.3">
      <c r="A39" s="85"/>
      <c r="B39" s="85"/>
      <c r="C39" s="85"/>
      <c r="D39" s="85"/>
      <c r="E39" s="85"/>
      <c r="F39" s="85"/>
      <c r="G39" s="85"/>
      <c r="H39" s="85"/>
      <c r="I39" s="85"/>
    </row>
    <row r="40" spans="1:9" ht="14.45" x14ac:dyDescent="0.3">
      <c r="A40" s="10"/>
      <c r="B40" s="10"/>
      <c r="C40" s="10"/>
      <c r="D40" s="10"/>
      <c r="E40" s="10"/>
      <c r="F40" s="10"/>
      <c r="G40" s="10"/>
      <c r="H40" s="10"/>
      <c r="I40" s="10"/>
    </row>
    <row r="41" spans="1:9" ht="18.75" customHeight="1" x14ac:dyDescent="0.3">
      <c r="A41" s="55"/>
      <c r="B41" s="55"/>
      <c r="C41" s="55"/>
      <c r="D41" s="55"/>
      <c r="E41" s="55"/>
      <c r="F41" s="55"/>
      <c r="G41" s="55"/>
      <c r="H41" s="55"/>
      <c r="I41" s="55"/>
    </row>
    <row r="42" spans="1:9" ht="14.45" x14ac:dyDescent="0.3">
      <c r="A42" s="59"/>
      <c r="B42" s="59"/>
      <c r="C42" s="59"/>
      <c r="D42" s="59"/>
      <c r="E42" s="59"/>
      <c r="F42" s="59"/>
      <c r="G42" s="59"/>
      <c r="H42" s="59"/>
      <c r="I42" s="59"/>
    </row>
    <row r="43" spans="1:9" ht="14.45" x14ac:dyDescent="0.3">
      <c r="A43" s="60"/>
      <c r="B43" s="60"/>
      <c r="C43" s="60"/>
      <c r="D43" s="60"/>
      <c r="E43" s="60"/>
      <c r="F43" s="60"/>
      <c r="G43" s="60"/>
      <c r="H43" s="60"/>
      <c r="I43" s="60"/>
    </row>
    <row r="44" spans="1:9" ht="14.45" x14ac:dyDescent="0.3">
      <c r="A44" s="60"/>
      <c r="B44" s="60"/>
      <c r="C44" s="60"/>
      <c r="D44" s="60"/>
      <c r="E44" s="60"/>
      <c r="F44" s="60"/>
      <c r="G44" s="60"/>
      <c r="H44" s="60"/>
      <c r="I44" s="60"/>
    </row>
    <row r="45" spans="1:9" ht="14.45" x14ac:dyDescent="0.3">
      <c r="A45" s="60"/>
      <c r="B45" s="60"/>
      <c r="C45" s="60"/>
      <c r="D45" s="60"/>
      <c r="E45" s="60"/>
      <c r="F45" s="60"/>
      <c r="G45" s="60"/>
      <c r="H45" s="60"/>
      <c r="I45" s="60"/>
    </row>
    <row r="46" spans="1:9" ht="14.45" x14ac:dyDescent="0.3">
      <c r="A46" s="58"/>
      <c r="B46" s="58"/>
      <c r="C46" s="58"/>
      <c r="D46" s="58"/>
      <c r="E46" s="58"/>
      <c r="F46" s="58"/>
      <c r="G46" s="58"/>
      <c r="H46" s="58"/>
      <c r="I46" s="58"/>
    </row>
  </sheetData>
  <sheetProtection password="D05C" sheet="1" objects="1" scenarios="1"/>
  <mergeCells count="16">
    <mergeCell ref="A46:I46"/>
    <mergeCell ref="A42:I42"/>
    <mergeCell ref="A43:I43"/>
    <mergeCell ref="A44:I44"/>
    <mergeCell ref="A45:I45"/>
    <mergeCell ref="A41:I41"/>
    <mergeCell ref="A10:B10"/>
    <mergeCell ref="D13:I13"/>
    <mergeCell ref="A1:K1"/>
    <mergeCell ref="A2:K2"/>
    <mergeCell ref="A3:K3"/>
    <mergeCell ref="D17:E17"/>
    <mergeCell ref="A24:I24"/>
    <mergeCell ref="A28:I28"/>
    <mergeCell ref="D33:I33"/>
    <mergeCell ref="C38:I38"/>
  </mergeCells>
  <hyperlinks>
    <hyperlink ref="D16" r:id="rId1"/>
  </hyperlinks>
  <pageMargins left="0.25" right="0.25" top="0.75" bottom="0.25" header="0.3" footer="0.3"/>
  <pageSetup scale="96" orientation="portrait" r:id="rId2"/>
  <headerFooter>
    <oddHeader>&amp;CU.S. DOT SOLICITATION FOR SMALL BUSINESS INNOVATION RESEARCH PROGRAM
APPENDIX C &amp;G</oddHeader>
  </headerFooter>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6"/>
  <sheetViews>
    <sheetView view="pageLayout" zoomScale="80" zoomScaleNormal="100" zoomScalePageLayoutView="80" workbookViewId="0">
      <selection activeCell="B6" sqref="B6:D6"/>
    </sheetView>
  </sheetViews>
  <sheetFormatPr defaultRowHeight="15" x14ac:dyDescent="0.25"/>
  <cols>
    <col min="1" max="1" width="6.5703125" customWidth="1"/>
    <col min="2" max="2" width="32.5703125" customWidth="1"/>
    <col min="3" max="3" width="12.42578125" customWidth="1"/>
    <col min="4" max="4" width="14.7109375" customWidth="1"/>
    <col min="5" max="5" width="27.85546875" customWidth="1"/>
  </cols>
  <sheetData>
    <row r="2" spans="1:5" ht="18.75" x14ac:dyDescent="0.3">
      <c r="A2" s="65" t="s">
        <v>62</v>
      </c>
      <c r="B2" s="75"/>
      <c r="C2" s="75"/>
      <c r="D2" s="75"/>
      <c r="E2" s="75"/>
    </row>
    <row r="3" spans="1:5" ht="15.75" x14ac:dyDescent="0.25">
      <c r="A3" s="71" t="s">
        <v>143</v>
      </c>
      <c r="B3" s="75"/>
      <c r="C3" s="75"/>
      <c r="D3" s="75"/>
      <c r="E3" s="75"/>
    </row>
    <row r="4" spans="1:5" ht="16.5" thickBot="1" x14ac:dyDescent="0.3">
      <c r="A4" s="29"/>
      <c r="B4" s="40"/>
      <c r="C4" s="40"/>
      <c r="D4" s="40"/>
      <c r="E4" s="40"/>
    </row>
    <row r="5" spans="1:5" x14ac:dyDescent="0.25">
      <c r="A5" s="35"/>
      <c r="B5" s="76" t="s">
        <v>56</v>
      </c>
      <c r="C5" s="73"/>
      <c r="D5" s="73"/>
      <c r="E5" s="37" t="s">
        <v>44</v>
      </c>
    </row>
    <row r="6" spans="1:5" ht="34.5" customHeight="1" x14ac:dyDescent="0.25">
      <c r="A6" s="93">
        <v>1</v>
      </c>
      <c r="B6" s="117" t="s">
        <v>137</v>
      </c>
      <c r="C6" s="117"/>
      <c r="D6" s="117"/>
      <c r="E6" s="128">
        <v>1834</v>
      </c>
    </row>
    <row r="7" spans="1:5" ht="34.5" customHeight="1" x14ac:dyDescent="0.25">
      <c r="A7" s="93">
        <f>A6+1</f>
        <v>2</v>
      </c>
      <c r="B7" s="117" t="s">
        <v>22</v>
      </c>
      <c r="C7" s="117"/>
      <c r="D7" s="117"/>
      <c r="E7" s="128">
        <v>0</v>
      </c>
    </row>
    <row r="8" spans="1:5" ht="34.5" customHeight="1" x14ac:dyDescent="0.25">
      <c r="A8" s="93">
        <f t="shared" ref="A8:A15" si="0">A7+1</f>
        <v>3</v>
      </c>
      <c r="B8" s="117" t="s">
        <v>22</v>
      </c>
      <c r="C8" s="117"/>
      <c r="D8" s="117"/>
      <c r="E8" s="128">
        <v>0</v>
      </c>
    </row>
    <row r="9" spans="1:5" ht="34.5" customHeight="1" x14ac:dyDescent="0.25">
      <c r="A9" s="93">
        <f t="shared" si="0"/>
        <v>4</v>
      </c>
      <c r="B9" s="117" t="s">
        <v>22</v>
      </c>
      <c r="C9" s="117"/>
      <c r="D9" s="117"/>
      <c r="E9" s="128">
        <v>0</v>
      </c>
    </row>
    <row r="10" spans="1:5" ht="34.5" customHeight="1" x14ac:dyDescent="0.25">
      <c r="A10" s="93">
        <f t="shared" si="0"/>
        <v>5</v>
      </c>
      <c r="B10" s="117" t="s">
        <v>22</v>
      </c>
      <c r="C10" s="117"/>
      <c r="D10" s="117"/>
      <c r="E10" s="128">
        <v>0</v>
      </c>
    </row>
    <row r="11" spans="1:5" ht="34.5" customHeight="1" x14ac:dyDescent="0.25">
      <c r="A11" s="93">
        <f t="shared" si="0"/>
        <v>6</v>
      </c>
      <c r="B11" s="117" t="s">
        <v>22</v>
      </c>
      <c r="C11" s="117"/>
      <c r="D11" s="117"/>
      <c r="E11" s="128">
        <v>0</v>
      </c>
    </row>
    <row r="12" spans="1:5" ht="34.5" customHeight="1" x14ac:dyDescent="0.25">
      <c r="A12" s="93">
        <f t="shared" si="0"/>
        <v>7</v>
      </c>
      <c r="B12" s="117" t="s">
        <v>22</v>
      </c>
      <c r="C12" s="117"/>
      <c r="D12" s="117"/>
      <c r="E12" s="128">
        <v>0</v>
      </c>
    </row>
    <row r="13" spans="1:5" ht="34.5" customHeight="1" x14ac:dyDescent="0.25">
      <c r="A13" s="93">
        <f t="shared" si="0"/>
        <v>8</v>
      </c>
      <c r="B13" s="117" t="s">
        <v>22</v>
      </c>
      <c r="C13" s="117"/>
      <c r="D13" s="117"/>
      <c r="E13" s="128">
        <v>0</v>
      </c>
    </row>
    <row r="14" spans="1:5" ht="34.5" customHeight="1" x14ac:dyDescent="0.25">
      <c r="A14" s="93">
        <f t="shared" si="0"/>
        <v>9</v>
      </c>
      <c r="B14" s="117" t="s">
        <v>22</v>
      </c>
      <c r="C14" s="117"/>
      <c r="D14" s="117"/>
      <c r="E14" s="128">
        <v>0</v>
      </c>
    </row>
    <row r="15" spans="1:5" ht="34.5" customHeight="1" x14ac:dyDescent="0.3">
      <c r="A15" s="93">
        <f t="shared" si="0"/>
        <v>10</v>
      </c>
      <c r="B15" s="117" t="s">
        <v>22</v>
      </c>
      <c r="C15" s="117"/>
      <c r="D15" s="117"/>
      <c r="E15" s="128">
        <v>0</v>
      </c>
    </row>
    <row r="16" spans="1:5" thickBot="1" x14ac:dyDescent="0.35">
      <c r="A16" s="230"/>
      <c r="B16" s="165" t="s">
        <v>57</v>
      </c>
      <c r="C16" s="130"/>
      <c r="D16" s="130"/>
      <c r="E16" s="131">
        <f>SUM(E6:E15)</f>
        <v>1834</v>
      </c>
    </row>
  </sheetData>
  <sheetProtection password="D05C" sheet="1" objects="1" scenarios="1"/>
  <mergeCells count="14">
    <mergeCell ref="B16:D16"/>
    <mergeCell ref="B14:D14"/>
    <mergeCell ref="B15:D15"/>
    <mergeCell ref="B8:D8"/>
    <mergeCell ref="B9:D9"/>
    <mergeCell ref="B10:D10"/>
    <mergeCell ref="B11:D11"/>
    <mergeCell ref="B12:D12"/>
    <mergeCell ref="B13:D13"/>
    <mergeCell ref="A2:E2"/>
    <mergeCell ref="A3:E3"/>
    <mergeCell ref="B5:D5"/>
    <mergeCell ref="B6:D6"/>
    <mergeCell ref="B7:D7"/>
  </mergeCells>
  <pageMargins left="0.25" right="0.25" top="0.75" bottom="0.25" header="0.3" footer="0.3"/>
  <pageSetup orientation="portrait" r:id="rId1"/>
  <headerFooter>
    <oddHeader>&amp;CU.S. DOT SOLICITATION FOR SMALL BUSINESS INNOVATION RESEARCH PROGRAM
APPENDIX C &amp;G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9"/>
  <sheetViews>
    <sheetView view="pageLayout" zoomScaleNormal="100" zoomScaleSheetLayoutView="100" workbookViewId="0">
      <selection activeCell="A6" sqref="A6:F6"/>
    </sheetView>
  </sheetViews>
  <sheetFormatPr defaultRowHeight="15" x14ac:dyDescent="0.25"/>
  <cols>
    <col min="1" max="1" width="6.5703125" customWidth="1"/>
    <col min="2" max="2" width="32.5703125" customWidth="1"/>
    <col min="3" max="3" width="12.42578125" customWidth="1"/>
    <col min="4" max="4" width="10.140625" customWidth="1"/>
    <col min="5" max="5" width="25.7109375" customWidth="1"/>
    <col min="6" max="6" width="9.140625" hidden="1" customWidth="1"/>
  </cols>
  <sheetData>
    <row r="2" spans="1:6" ht="18.75" x14ac:dyDescent="0.3">
      <c r="A2" s="66" t="s">
        <v>66</v>
      </c>
      <c r="B2" s="66"/>
      <c r="C2" s="66"/>
      <c r="D2" s="66"/>
      <c r="E2" s="66"/>
      <c r="F2" s="66"/>
    </row>
    <row r="3" spans="1:6" ht="15.75" x14ac:dyDescent="0.25">
      <c r="A3" s="67" t="s">
        <v>84</v>
      </c>
      <c r="B3" s="67"/>
      <c r="C3" s="67"/>
      <c r="D3" s="67"/>
      <c r="E3" s="67"/>
      <c r="F3" s="67"/>
    </row>
    <row r="4" spans="1:6" ht="15.75" x14ac:dyDescent="0.25">
      <c r="A4" s="231"/>
      <c r="B4" s="232"/>
      <c r="C4" s="232"/>
      <c r="D4" s="232"/>
      <c r="E4" s="232"/>
      <c r="F4" s="228"/>
    </row>
    <row r="5" spans="1:6" ht="15.75" x14ac:dyDescent="0.25">
      <c r="A5" s="233" t="s">
        <v>144</v>
      </c>
      <c r="B5" s="233"/>
      <c r="C5" s="233"/>
      <c r="D5" s="233"/>
      <c r="E5" s="233"/>
      <c r="F5" s="228"/>
    </row>
    <row r="6" spans="1:6" s="20" customFormat="1" ht="159.75" customHeight="1" x14ac:dyDescent="0.25">
      <c r="A6" s="234" t="s">
        <v>145</v>
      </c>
      <c r="B6" s="234"/>
      <c r="C6" s="234"/>
      <c r="D6" s="234"/>
      <c r="E6" s="234"/>
      <c r="F6" s="234"/>
    </row>
    <row r="7" spans="1:6" ht="15.75" x14ac:dyDescent="0.25">
      <c r="A7" s="235"/>
      <c r="B7" s="235"/>
      <c r="C7" s="235"/>
      <c r="D7" s="235"/>
      <c r="E7" s="235"/>
      <c r="F7" s="228"/>
    </row>
    <row r="8" spans="1:6" ht="15.75" customHeight="1" x14ac:dyDescent="0.25">
      <c r="A8" s="236" t="s">
        <v>153</v>
      </c>
      <c r="B8" s="236"/>
      <c r="C8" s="236"/>
      <c r="D8" s="236"/>
      <c r="E8" s="236"/>
      <c r="F8" s="228"/>
    </row>
    <row r="9" spans="1:6" ht="44.25" customHeight="1" x14ac:dyDescent="0.25">
      <c r="A9" s="237" t="s">
        <v>146</v>
      </c>
      <c r="B9" s="237"/>
      <c r="C9" s="237"/>
      <c r="D9" s="237"/>
      <c r="E9" s="237"/>
      <c r="F9" s="237"/>
    </row>
    <row r="10" spans="1:6" x14ac:dyDescent="0.25">
      <c r="A10" s="238"/>
      <c r="B10" s="238"/>
      <c r="C10" s="238"/>
      <c r="D10" s="238"/>
      <c r="E10" s="238"/>
      <c r="F10" s="228"/>
    </row>
    <row r="11" spans="1:6" ht="15.75" customHeight="1" x14ac:dyDescent="0.25">
      <c r="A11" s="236" t="s">
        <v>152</v>
      </c>
      <c r="B11" s="236"/>
      <c r="C11" s="236"/>
      <c r="D11" s="238"/>
      <c r="E11" s="238"/>
      <c r="F11" s="228"/>
    </row>
    <row r="12" spans="1:6" ht="153.75" customHeight="1" x14ac:dyDescent="0.25">
      <c r="A12" s="237" t="s">
        <v>147</v>
      </c>
      <c r="B12" s="237"/>
      <c r="C12" s="237"/>
      <c r="D12" s="237"/>
      <c r="E12" s="237"/>
      <c r="F12" s="237"/>
    </row>
    <row r="13" spans="1:6" x14ac:dyDescent="0.25">
      <c r="A13" s="238"/>
      <c r="B13" s="238"/>
      <c r="C13" s="238"/>
      <c r="D13" s="238"/>
      <c r="E13" s="238"/>
      <c r="F13" s="228"/>
    </row>
    <row r="14" spans="1:6" ht="15" customHeight="1" x14ac:dyDescent="0.25">
      <c r="A14" s="239" t="s">
        <v>148</v>
      </c>
      <c r="B14" s="239"/>
      <c r="C14" s="239"/>
      <c r="D14" s="239"/>
      <c r="E14" s="239"/>
      <c r="F14" s="228"/>
    </row>
    <row r="15" spans="1:6" ht="48" customHeight="1" x14ac:dyDescent="0.25">
      <c r="A15" s="237" t="s">
        <v>149</v>
      </c>
      <c r="B15" s="237"/>
      <c r="C15" s="237"/>
      <c r="D15" s="237"/>
      <c r="E15" s="237"/>
      <c r="F15" s="237"/>
    </row>
    <row r="16" spans="1:6" x14ac:dyDescent="0.25">
      <c r="A16" s="238"/>
      <c r="B16" s="238"/>
      <c r="C16" s="238"/>
      <c r="D16" s="238"/>
      <c r="E16" s="238"/>
      <c r="F16" s="228"/>
    </row>
    <row r="17" spans="1:6" x14ac:dyDescent="0.25">
      <c r="A17" s="239" t="s">
        <v>150</v>
      </c>
      <c r="B17" s="239"/>
      <c r="C17" s="238"/>
      <c r="D17" s="238"/>
      <c r="E17" s="238"/>
      <c r="F17" s="228"/>
    </row>
    <row r="18" spans="1:6" ht="64.5" customHeight="1" x14ac:dyDescent="0.25">
      <c r="A18" s="237" t="s">
        <v>151</v>
      </c>
      <c r="B18" s="237"/>
      <c r="C18" s="237"/>
      <c r="D18" s="237"/>
      <c r="E18" s="237"/>
      <c r="F18" s="237"/>
    </row>
    <row r="19" spans="1:6" x14ac:dyDescent="0.25">
      <c r="A19" s="21"/>
      <c r="B19" s="21"/>
      <c r="C19" s="21"/>
      <c r="D19" s="21"/>
      <c r="E19" s="21"/>
    </row>
    <row r="20" spans="1:6" x14ac:dyDescent="0.25">
      <c r="A20" s="21"/>
      <c r="B20" s="21"/>
      <c r="C20" s="21"/>
      <c r="D20" s="21"/>
      <c r="E20" s="21"/>
    </row>
    <row r="21" spans="1:6" x14ac:dyDescent="0.25">
      <c r="A21" s="21"/>
      <c r="B21" s="21"/>
      <c r="C21" s="21"/>
      <c r="D21" s="21"/>
      <c r="E21" s="21"/>
    </row>
    <row r="22" spans="1:6" x14ac:dyDescent="0.25">
      <c r="A22" s="21"/>
      <c r="B22" s="21"/>
      <c r="C22" s="21"/>
      <c r="D22" s="21"/>
      <c r="E22" s="21"/>
    </row>
    <row r="23" spans="1:6" ht="83.25" customHeight="1" x14ac:dyDescent="0.25">
      <c r="A23" s="21"/>
      <c r="B23" s="21"/>
      <c r="C23" s="21"/>
      <c r="D23" s="21"/>
      <c r="E23" s="21"/>
    </row>
    <row r="24" spans="1:6" ht="14.45" x14ac:dyDescent="0.3">
      <c r="A24" s="21"/>
      <c r="B24" s="21"/>
      <c r="C24" s="21"/>
      <c r="D24" s="21"/>
      <c r="E24" s="21"/>
    </row>
    <row r="25" spans="1:6" ht="14.45" x14ac:dyDescent="0.3">
      <c r="A25" s="21"/>
      <c r="B25" s="21"/>
      <c r="C25" s="21"/>
      <c r="D25" s="21"/>
      <c r="E25" s="21"/>
    </row>
    <row r="26" spans="1:6" ht="14.45" x14ac:dyDescent="0.3">
      <c r="A26" s="21"/>
      <c r="B26" s="21"/>
      <c r="C26" s="21"/>
      <c r="D26" s="21"/>
      <c r="E26" s="21"/>
    </row>
    <row r="27" spans="1:6" ht="14.45" x14ac:dyDescent="0.3">
      <c r="A27" s="21"/>
      <c r="B27" s="21"/>
      <c r="C27" s="21"/>
      <c r="D27" s="21"/>
      <c r="E27" s="21"/>
    </row>
    <row r="28" spans="1:6" ht="14.45" x14ac:dyDescent="0.3">
      <c r="A28" s="21"/>
      <c r="B28" s="21"/>
      <c r="C28" s="21"/>
      <c r="D28" s="21"/>
      <c r="E28" s="21"/>
    </row>
    <row r="29" spans="1:6" ht="14.45" x14ac:dyDescent="0.3">
      <c r="A29" s="21"/>
      <c r="B29" s="21"/>
      <c r="C29" s="21"/>
      <c r="D29" s="21"/>
      <c r="E29" s="21"/>
    </row>
    <row r="30" spans="1:6" ht="14.45" x14ac:dyDescent="0.3">
      <c r="A30" s="21"/>
      <c r="B30" s="21"/>
      <c r="C30" s="21"/>
      <c r="D30" s="21"/>
      <c r="E30" s="21"/>
    </row>
    <row r="31" spans="1:6" ht="14.45" x14ac:dyDescent="0.3">
      <c r="A31" s="21"/>
      <c r="B31" s="21"/>
      <c r="C31" s="21"/>
      <c r="D31" s="21"/>
      <c r="E31" s="21"/>
    </row>
    <row r="32" spans="1:6" ht="14.45" x14ac:dyDescent="0.3">
      <c r="A32" s="21"/>
      <c r="B32" s="21"/>
      <c r="C32" s="21"/>
      <c r="D32" s="21"/>
      <c r="E32" s="21"/>
    </row>
    <row r="33" spans="1:5" ht="14.45" x14ac:dyDescent="0.3">
      <c r="A33" s="21"/>
      <c r="B33" s="21"/>
      <c r="C33" s="21"/>
      <c r="D33" s="21"/>
      <c r="E33" s="21"/>
    </row>
    <row r="34" spans="1:5" ht="14.45" x14ac:dyDescent="0.3">
      <c r="A34" s="21"/>
      <c r="B34" s="21"/>
      <c r="C34" s="21"/>
      <c r="D34" s="21"/>
      <c r="E34" s="21"/>
    </row>
    <row r="35" spans="1:5" ht="14.45" x14ac:dyDescent="0.3">
      <c r="A35" s="21"/>
      <c r="B35" s="21"/>
      <c r="C35" s="21"/>
      <c r="D35" s="21"/>
      <c r="E35" s="21"/>
    </row>
    <row r="36" spans="1:5" ht="14.45" x14ac:dyDescent="0.3">
      <c r="A36" s="21"/>
      <c r="B36" s="21"/>
      <c r="C36" s="21"/>
      <c r="D36" s="21"/>
      <c r="E36" s="21"/>
    </row>
    <row r="37" spans="1:5" ht="14.45" x14ac:dyDescent="0.3">
      <c r="A37" s="21"/>
      <c r="B37" s="21"/>
      <c r="C37" s="21"/>
      <c r="D37" s="21"/>
      <c r="E37" s="21"/>
    </row>
    <row r="38" spans="1:5" ht="14.45" x14ac:dyDescent="0.3">
      <c r="A38" s="21"/>
      <c r="B38" s="21"/>
      <c r="C38" s="21"/>
      <c r="D38" s="21"/>
      <c r="E38" s="21"/>
    </row>
    <row r="39" spans="1:5" ht="14.45" x14ac:dyDescent="0.3">
      <c r="A39" s="21"/>
      <c r="B39" s="21"/>
      <c r="C39" s="21"/>
      <c r="D39" s="21"/>
      <c r="E39" s="21"/>
    </row>
    <row r="40" spans="1:5" ht="14.45" x14ac:dyDescent="0.3">
      <c r="A40" s="21"/>
      <c r="B40" s="21"/>
      <c r="C40" s="21"/>
      <c r="D40" s="21"/>
      <c r="E40" s="21"/>
    </row>
    <row r="41" spans="1:5" ht="14.45" x14ac:dyDescent="0.3">
      <c r="A41" s="21"/>
      <c r="B41" s="21"/>
      <c r="C41" s="21"/>
      <c r="D41" s="21"/>
      <c r="E41" s="21"/>
    </row>
    <row r="42" spans="1:5" x14ac:dyDescent="0.25">
      <c r="A42" s="21"/>
      <c r="B42" s="21"/>
      <c r="C42" s="21"/>
      <c r="D42" s="21"/>
      <c r="E42" s="21"/>
    </row>
    <row r="43" spans="1:5" x14ac:dyDescent="0.25">
      <c r="A43" s="21"/>
      <c r="B43" s="21"/>
      <c r="C43" s="21"/>
      <c r="D43" s="21"/>
      <c r="E43" s="21"/>
    </row>
    <row r="44" spans="1:5" x14ac:dyDescent="0.25">
      <c r="A44" s="21"/>
      <c r="B44" s="21"/>
      <c r="C44" s="21"/>
      <c r="D44" s="21"/>
      <c r="E44" s="21"/>
    </row>
    <row r="45" spans="1:5" x14ac:dyDescent="0.25">
      <c r="A45" s="21"/>
      <c r="B45" s="21"/>
      <c r="C45" s="21"/>
      <c r="D45" s="21"/>
      <c r="E45" s="21"/>
    </row>
    <row r="46" spans="1:5" x14ac:dyDescent="0.25">
      <c r="A46" s="21"/>
      <c r="B46" s="21"/>
      <c r="C46" s="21"/>
      <c r="D46" s="21"/>
      <c r="E46" s="21"/>
    </row>
    <row r="47" spans="1:5" x14ac:dyDescent="0.25">
      <c r="A47" s="21"/>
      <c r="B47" s="21"/>
      <c r="C47" s="21"/>
      <c r="D47" s="21"/>
      <c r="E47" s="21"/>
    </row>
    <row r="48" spans="1:5" x14ac:dyDescent="0.25">
      <c r="A48" s="21"/>
      <c r="B48" s="21"/>
      <c r="C48" s="21"/>
      <c r="D48" s="21"/>
      <c r="E48" s="21"/>
    </row>
    <row r="49" spans="1:5" x14ac:dyDescent="0.25">
      <c r="A49" s="21"/>
      <c r="B49" s="21"/>
      <c r="C49" s="21"/>
      <c r="D49" s="21"/>
      <c r="E49" s="21"/>
    </row>
  </sheetData>
  <sheetProtection password="D05C" sheet="1" objects="1" scenarios="1"/>
  <mergeCells count="13">
    <mergeCell ref="A15:F15"/>
    <mergeCell ref="A18:F18"/>
    <mergeCell ref="A14:E14"/>
    <mergeCell ref="A5:E5"/>
    <mergeCell ref="A2:F2"/>
    <mergeCell ref="A3:F3"/>
    <mergeCell ref="A6:F6"/>
    <mergeCell ref="A9:F9"/>
    <mergeCell ref="A12:F12"/>
    <mergeCell ref="A7:E7"/>
    <mergeCell ref="A11:C11"/>
    <mergeCell ref="A17:B17"/>
    <mergeCell ref="A8:E8"/>
  </mergeCells>
  <pageMargins left="0.5" right="0.5" top="0.75" bottom="0.25" header="0.3" footer="0.3"/>
  <pageSetup orientation="portrait" r:id="rId1"/>
  <headerFooter>
    <oddHeader>&amp;CU.S. DOT SOLICITATION FOR SMALL BUSINESS INNOVATION RESEARCH PROGRAM
APPENDIX C &amp;G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45"/>
  <sheetViews>
    <sheetView view="pageLayout" zoomScaleNormal="100" workbookViewId="0">
      <selection activeCell="A16" sqref="A16:G16"/>
    </sheetView>
  </sheetViews>
  <sheetFormatPr defaultRowHeight="15" x14ac:dyDescent="0.25"/>
  <cols>
    <col min="6" max="6" width="9.140625" customWidth="1"/>
    <col min="7" max="7" width="29.7109375" customWidth="1"/>
    <col min="8" max="8" width="11.42578125" style="41" customWidth="1"/>
    <col min="9" max="9" width="12.7109375" customWidth="1"/>
  </cols>
  <sheetData>
    <row r="2" spans="1:10" ht="18.75" x14ac:dyDescent="0.3">
      <c r="A2" s="65" t="s">
        <v>76</v>
      </c>
      <c r="B2" s="65"/>
      <c r="C2" s="65"/>
      <c r="D2" s="65"/>
      <c r="E2" s="65"/>
      <c r="F2" s="65"/>
      <c r="G2" s="65"/>
      <c r="H2" s="65"/>
      <c r="I2" s="43"/>
      <c r="J2" s="43"/>
    </row>
    <row r="3" spans="1:10" ht="14.25" customHeight="1" thickBot="1" x14ac:dyDescent="0.35">
      <c r="A3" s="42"/>
      <c r="B3" s="42"/>
      <c r="C3" s="42"/>
      <c r="D3" s="42"/>
      <c r="E3" s="42"/>
      <c r="F3" s="42"/>
      <c r="G3" s="42"/>
      <c r="H3" s="42"/>
      <c r="I3" s="43"/>
      <c r="J3" s="43"/>
    </row>
    <row r="4" spans="1:10" ht="30" x14ac:dyDescent="0.25">
      <c r="A4" s="62" t="s">
        <v>64</v>
      </c>
      <c r="B4" s="63"/>
      <c r="C4" s="63"/>
      <c r="D4" s="63"/>
      <c r="E4" s="63"/>
      <c r="F4" s="63"/>
      <c r="G4" s="63"/>
      <c r="H4" s="54" t="s">
        <v>101</v>
      </c>
    </row>
    <row r="5" spans="1:10" x14ac:dyDescent="0.25">
      <c r="A5" s="259" t="s">
        <v>178</v>
      </c>
      <c r="B5" s="191"/>
      <c r="C5" s="191"/>
      <c r="D5" s="191"/>
      <c r="E5" s="191"/>
      <c r="F5" s="191"/>
      <c r="G5" s="191"/>
      <c r="H5" s="251" t="s">
        <v>123</v>
      </c>
    </row>
    <row r="6" spans="1:10" ht="33" customHeight="1" x14ac:dyDescent="0.25">
      <c r="A6" s="248" t="s">
        <v>177</v>
      </c>
      <c r="B6" s="249"/>
      <c r="C6" s="249"/>
      <c r="D6" s="249"/>
      <c r="E6" s="249"/>
      <c r="F6" s="249"/>
      <c r="G6" s="250"/>
      <c r="H6" s="251"/>
    </row>
    <row r="7" spans="1:10" x14ac:dyDescent="0.25">
      <c r="A7" s="259" t="s">
        <v>179</v>
      </c>
      <c r="B7" s="191"/>
      <c r="C7" s="191"/>
      <c r="D7" s="191"/>
      <c r="E7" s="191"/>
      <c r="F7" s="191"/>
      <c r="G7" s="191"/>
      <c r="H7" s="251"/>
    </row>
    <row r="8" spans="1:10" ht="48" customHeight="1" x14ac:dyDescent="0.25">
      <c r="A8" s="268" t="s">
        <v>70</v>
      </c>
      <c r="B8" s="269"/>
      <c r="C8" s="269"/>
      <c r="D8" s="269"/>
      <c r="E8" s="269"/>
      <c r="F8" s="269"/>
      <c r="G8" s="269"/>
      <c r="H8" s="251"/>
    </row>
    <row r="9" spans="1:10" ht="29.25" customHeight="1" x14ac:dyDescent="0.25">
      <c r="A9" s="268" t="s">
        <v>71</v>
      </c>
      <c r="B9" s="269"/>
      <c r="C9" s="269"/>
      <c r="D9" s="269"/>
      <c r="E9" s="269"/>
      <c r="F9" s="269"/>
      <c r="G9" s="269"/>
      <c r="H9" s="251"/>
    </row>
    <row r="10" spans="1:10" ht="15" customHeight="1" x14ac:dyDescent="0.25">
      <c r="A10" s="253" t="s">
        <v>180</v>
      </c>
      <c r="B10" s="254"/>
      <c r="C10" s="254"/>
      <c r="D10" s="254"/>
      <c r="E10" s="254"/>
      <c r="F10" s="254"/>
      <c r="G10" s="255"/>
      <c r="H10" s="251"/>
    </row>
    <row r="11" spans="1:10" x14ac:dyDescent="0.25">
      <c r="A11" s="256" t="s">
        <v>86</v>
      </c>
      <c r="B11" s="257"/>
      <c r="C11" s="257"/>
      <c r="D11" s="257"/>
      <c r="E11" s="257"/>
      <c r="F11" s="257"/>
      <c r="G11" s="258"/>
      <c r="H11" s="251" t="s">
        <v>123</v>
      </c>
    </row>
    <row r="12" spans="1:10" ht="47.25" customHeight="1" x14ac:dyDescent="0.25">
      <c r="A12" s="248" t="s">
        <v>87</v>
      </c>
      <c r="B12" s="249"/>
      <c r="C12" s="249"/>
      <c r="D12" s="249"/>
      <c r="E12" s="249"/>
      <c r="F12" s="249"/>
      <c r="G12" s="250"/>
      <c r="H12" s="251"/>
    </row>
    <row r="13" spans="1:10" ht="31.5" customHeight="1" x14ac:dyDescent="0.3">
      <c r="A13" s="248" t="s">
        <v>88</v>
      </c>
      <c r="B13" s="249"/>
      <c r="C13" s="249"/>
      <c r="D13" s="249"/>
      <c r="E13" s="249"/>
      <c r="F13" s="249"/>
      <c r="G13" s="250"/>
      <c r="H13" s="251"/>
    </row>
    <row r="14" spans="1:10" s="53" customFormat="1" ht="17.25" customHeight="1" x14ac:dyDescent="0.3">
      <c r="A14" s="248" t="s">
        <v>89</v>
      </c>
      <c r="B14" s="249"/>
      <c r="C14" s="249"/>
      <c r="D14" s="249"/>
      <c r="E14" s="249"/>
      <c r="F14" s="249"/>
      <c r="G14" s="250"/>
      <c r="H14" s="252"/>
    </row>
    <row r="15" spans="1:10" ht="15" customHeight="1" x14ac:dyDescent="0.3">
      <c r="A15" s="253" t="s">
        <v>181</v>
      </c>
      <c r="B15" s="254"/>
      <c r="C15" s="254"/>
      <c r="D15" s="254"/>
      <c r="E15" s="254"/>
      <c r="F15" s="254"/>
      <c r="G15" s="255"/>
      <c r="H15" s="251"/>
    </row>
    <row r="16" spans="1:10" ht="15" customHeight="1" x14ac:dyDescent="0.3">
      <c r="A16" s="256" t="s">
        <v>90</v>
      </c>
      <c r="B16" s="257"/>
      <c r="C16" s="257"/>
      <c r="D16" s="257"/>
      <c r="E16" s="257"/>
      <c r="F16" s="257"/>
      <c r="G16" s="258"/>
      <c r="H16" s="251"/>
    </row>
    <row r="17" spans="1:8" s="53" customFormat="1" ht="18" customHeight="1" x14ac:dyDescent="0.3">
      <c r="A17" s="248" t="s">
        <v>91</v>
      </c>
      <c r="B17" s="249"/>
      <c r="C17" s="249"/>
      <c r="D17" s="249"/>
      <c r="E17" s="249"/>
      <c r="F17" s="249"/>
      <c r="G17" s="250"/>
      <c r="H17" s="252"/>
    </row>
    <row r="18" spans="1:8" ht="28.5" customHeight="1" x14ac:dyDescent="0.3">
      <c r="A18" s="256" t="s">
        <v>92</v>
      </c>
      <c r="B18" s="257"/>
      <c r="C18" s="257"/>
      <c r="D18" s="257"/>
      <c r="E18" s="257"/>
      <c r="F18" s="257"/>
      <c r="G18" s="258"/>
      <c r="H18" s="251"/>
    </row>
    <row r="19" spans="1:8" ht="15" customHeight="1" x14ac:dyDescent="0.3">
      <c r="A19" s="253" t="s">
        <v>182</v>
      </c>
      <c r="B19" s="254"/>
      <c r="C19" s="254"/>
      <c r="D19" s="254"/>
      <c r="E19" s="254"/>
      <c r="F19" s="254"/>
      <c r="G19" s="255"/>
      <c r="H19" s="251"/>
    </row>
    <row r="20" spans="1:8" ht="15" customHeight="1" x14ac:dyDescent="0.3">
      <c r="A20" s="256" t="s">
        <v>93</v>
      </c>
      <c r="B20" s="257"/>
      <c r="C20" s="257"/>
      <c r="D20" s="257"/>
      <c r="E20" s="257"/>
      <c r="F20" s="257"/>
      <c r="G20" s="258"/>
      <c r="H20" s="251"/>
    </row>
    <row r="21" spans="1:8" ht="31.5" customHeight="1" x14ac:dyDescent="0.3">
      <c r="A21" s="248" t="s">
        <v>94</v>
      </c>
      <c r="B21" s="249"/>
      <c r="C21" s="249"/>
      <c r="D21" s="249"/>
      <c r="E21" s="249"/>
      <c r="F21" s="249"/>
      <c r="G21" s="250"/>
      <c r="H21" s="251"/>
    </row>
    <row r="22" spans="1:8" ht="15" customHeight="1" x14ac:dyDescent="0.3">
      <c r="A22" s="259" t="s">
        <v>183</v>
      </c>
      <c r="B22" s="191"/>
      <c r="C22" s="191"/>
      <c r="D22" s="191"/>
      <c r="E22" s="191"/>
      <c r="F22" s="191"/>
      <c r="G22" s="191"/>
      <c r="H22" s="251"/>
    </row>
    <row r="23" spans="1:8" ht="32.25" customHeight="1" x14ac:dyDescent="0.3">
      <c r="A23" s="256" t="s">
        <v>95</v>
      </c>
      <c r="B23" s="257"/>
      <c r="C23" s="257"/>
      <c r="D23" s="257"/>
      <c r="E23" s="257"/>
      <c r="F23" s="257"/>
      <c r="G23" s="258"/>
      <c r="H23" s="251"/>
    </row>
    <row r="24" spans="1:8" ht="33.75" customHeight="1" x14ac:dyDescent="0.3">
      <c r="A24" s="248" t="s">
        <v>96</v>
      </c>
      <c r="B24" s="249"/>
      <c r="C24" s="249"/>
      <c r="D24" s="249"/>
      <c r="E24" s="249"/>
      <c r="F24" s="249"/>
      <c r="G24" s="250"/>
      <c r="H24" s="251"/>
    </row>
    <row r="25" spans="1:8" ht="15" customHeight="1" x14ac:dyDescent="0.25">
      <c r="A25" s="259" t="s">
        <v>184</v>
      </c>
      <c r="B25" s="191"/>
      <c r="C25" s="191"/>
      <c r="D25" s="191"/>
      <c r="E25" s="191"/>
      <c r="F25" s="191"/>
      <c r="G25" s="191"/>
      <c r="H25" s="251"/>
    </row>
    <row r="26" spans="1:8" ht="15" customHeight="1" x14ac:dyDescent="0.25">
      <c r="A26" s="256" t="s">
        <v>97</v>
      </c>
      <c r="B26" s="257"/>
      <c r="C26" s="257"/>
      <c r="D26" s="257"/>
      <c r="E26" s="257"/>
      <c r="F26" s="257"/>
      <c r="G26" s="258"/>
      <c r="H26" s="251"/>
    </row>
    <row r="27" spans="1:8" ht="17.25" customHeight="1" x14ac:dyDescent="0.25">
      <c r="A27" s="256" t="s">
        <v>98</v>
      </c>
      <c r="B27" s="257"/>
      <c r="C27" s="257"/>
      <c r="D27" s="257"/>
      <c r="E27" s="257"/>
      <c r="F27" s="257"/>
      <c r="G27" s="258"/>
      <c r="H27" s="251"/>
    </row>
    <row r="28" spans="1:8" ht="16.5" customHeight="1" x14ac:dyDescent="0.25">
      <c r="A28" s="256" t="s">
        <v>99</v>
      </c>
      <c r="B28" s="257"/>
      <c r="C28" s="257"/>
      <c r="D28" s="257"/>
      <c r="E28" s="257"/>
      <c r="F28" s="257"/>
      <c r="G28" s="258"/>
      <c r="H28" s="251"/>
    </row>
    <row r="29" spans="1:8" ht="16.5" customHeight="1" x14ac:dyDescent="0.25">
      <c r="A29" s="253" t="s">
        <v>185</v>
      </c>
      <c r="B29" s="254"/>
      <c r="C29" s="254"/>
      <c r="D29" s="254"/>
      <c r="E29" s="254"/>
      <c r="F29" s="254"/>
      <c r="G29" s="255"/>
      <c r="H29" s="251"/>
    </row>
    <row r="30" spans="1:8" ht="48" customHeight="1" x14ac:dyDescent="0.25">
      <c r="A30" s="248" t="s">
        <v>72</v>
      </c>
      <c r="B30" s="249"/>
      <c r="C30" s="249"/>
      <c r="D30" s="249"/>
      <c r="E30" s="249"/>
      <c r="F30" s="249"/>
      <c r="G30" s="250"/>
      <c r="H30" s="251"/>
    </row>
    <row r="31" spans="1:8" ht="16.5" customHeight="1" x14ac:dyDescent="0.25">
      <c r="A31" s="259" t="s">
        <v>186</v>
      </c>
      <c r="B31" s="191"/>
      <c r="C31" s="191"/>
      <c r="D31" s="191"/>
      <c r="E31" s="191"/>
      <c r="F31" s="191"/>
      <c r="G31" s="191"/>
      <c r="H31" s="251"/>
    </row>
    <row r="32" spans="1:8" ht="30.75" customHeight="1" x14ac:dyDescent="0.25">
      <c r="A32" s="260" t="s">
        <v>73</v>
      </c>
      <c r="B32" s="261"/>
      <c r="C32" s="261"/>
      <c r="D32" s="261"/>
      <c r="E32" s="261"/>
      <c r="F32" s="261"/>
      <c r="G32" s="262"/>
      <c r="H32" s="251"/>
    </row>
    <row r="33" spans="1:8" ht="16.5" customHeight="1" x14ac:dyDescent="0.25">
      <c r="A33" s="263" t="s">
        <v>85</v>
      </c>
      <c r="B33" s="154"/>
      <c r="C33" s="154"/>
      <c r="D33" s="154"/>
      <c r="E33" s="154"/>
      <c r="F33" s="154"/>
      <c r="G33" s="154"/>
      <c r="H33" s="251"/>
    </row>
    <row r="34" spans="1:8" ht="100.5" customHeight="1" thickBot="1" x14ac:dyDescent="0.3">
      <c r="A34" s="264" t="s">
        <v>74</v>
      </c>
      <c r="B34" s="265"/>
      <c r="C34" s="265"/>
      <c r="D34" s="265"/>
      <c r="E34" s="265"/>
      <c r="F34" s="265"/>
      <c r="G34" s="266"/>
      <c r="H34" s="267"/>
    </row>
    <row r="35" spans="1:8" x14ac:dyDescent="0.25">
      <c r="A35" s="64"/>
      <c r="B35" s="64"/>
      <c r="C35" s="64"/>
      <c r="D35" s="64"/>
      <c r="E35" s="64"/>
      <c r="F35" s="64"/>
      <c r="G35" s="64"/>
    </row>
    <row r="36" spans="1:8" x14ac:dyDescent="0.25">
      <c r="A36" s="64"/>
      <c r="B36" s="64"/>
      <c r="C36" s="64"/>
      <c r="D36" s="64"/>
      <c r="E36" s="64"/>
      <c r="F36" s="64"/>
      <c r="G36" s="64"/>
    </row>
    <row r="37" spans="1:8" x14ac:dyDescent="0.25">
      <c r="A37" s="64"/>
      <c r="B37" s="64"/>
      <c r="C37" s="64"/>
      <c r="D37" s="64"/>
      <c r="E37" s="64"/>
      <c r="F37" s="64"/>
      <c r="G37" s="64"/>
    </row>
    <row r="38" spans="1:8" x14ac:dyDescent="0.25">
      <c r="A38" s="64"/>
      <c r="B38" s="64"/>
      <c r="C38" s="64"/>
      <c r="D38" s="64"/>
      <c r="E38" s="64"/>
      <c r="F38" s="64"/>
      <c r="G38" s="64"/>
    </row>
    <row r="39" spans="1:8" x14ac:dyDescent="0.25">
      <c r="A39" s="64"/>
      <c r="B39" s="64"/>
      <c r="C39" s="64"/>
      <c r="D39" s="64"/>
      <c r="E39" s="64"/>
      <c r="F39" s="64"/>
      <c r="G39" s="64"/>
    </row>
    <row r="40" spans="1:8" x14ac:dyDescent="0.25">
      <c r="A40" s="64"/>
      <c r="B40" s="64"/>
      <c r="C40" s="64"/>
      <c r="D40" s="64"/>
      <c r="E40" s="64"/>
      <c r="F40" s="64"/>
      <c r="G40" s="64"/>
    </row>
    <row r="41" spans="1:8" x14ac:dyDescent="0.25">
      <c r="A41" s="64"/>
      <c r="B41" s="64"/>
      <c r="C41" s="64"/>
      <c r="D41" s="64"/>
      <c r="E41" s="64"/>
      <c r="F41" s="64"/>
      <c r="G41" s="64"/>
    </row>
    <row r="42" spans="1:8" x14ac:dyDescent="0.25">
      <c r="A42" s="64"/>
      <c r="B42" s="64"/>
      <c r="C42" s="64"/>
      <c r="D42" s="64"/>
      <c r="E42" s="64"/>
      <c r="F42" s="64"/>
      <c r="G42" s="64"/>
    </row>
    <row r="43" spans="1:8" x14ac:dyDescent="0.25">
      <c r="A43" s="64"/>
      <c r="B43" s="64"/>
      <c r="C43" s="64"/>
      <c r="D43" s="64"/>
      <c r="E43" s="64"/>
      <c r="F43" s="64"/>
      <c r="G43" s="64"/>
    </row>
    <row r="44" spans="1:8" x14ac:dyDescent="0.25">
      <c r="A44" s="64"/>
      <c r="B44" s="64"/>
      <c r="C44" s="64"/>
      <c r="D44" s="64"/>
      <c r="E44" s="64"/>
      <c r="F44" s="64"/>
      <c r="G44" s="64"/>
    </row>
    <row r="45" spans="1:8" x14ac:dyDescent="0.25">
      <c r="A45" s="64"/>
      <c r="B45" s="64"/>
      <c r="C45" s="64"/>
      <c r="D45" s="64"/>
      <c r="E45" s="64"/>
      <c r="F45" s="64"/>
      <c r="G45" s="64"/>
    </row>
  </sheetData>
  <sheetProtection password="D05C" sheet="1" objects="1" scenarios="1"/>
  <mergeCells count="43">
    <mergeCell ref="A2:H2"/>
    <mergeCell ref="A34:G34"/>
    <mergeCell ref="A24:G24"/>
    <mergeCell ref="A27:G27"/>
    <mergeCell ref="A28:G28"/>
    <mergeCell ref="A29:G29"/>
    <mergeCell ref="A33:G33"/>
    <mergeCell ref="A6:G6"/>
    <mergeCell ref="A11:G11"/>
    <mergeCell ref="A10:G10"/>
    <mergeCell ref="A12:G12"/>
    <mergeCell ref="A13:G13"/>
    <mergeCell ref="A14:G14"/>
    <mergeCell ref="A31:G31"/>
    <mergeCell ref="A32:G32"/>
    <mergeCell ref="A8:G8"/>
    <mergeCell ref="A44:G44"/>
    <mergeCell ref="A45:G45"/>
    <mergeCell ref="A36:G36"/>
    <mergeCell ref="A37:G37"/>
    <mergeCell ref="A38:G38"/>
    <mergeCell ref="A39:G39"/>
    <mergeCell ref="A40:G40"/>
    <mergeCell ref="A41:G41"/>
    <mergeCell ref="A43:G43"/>
    <mergeCell ref="A9:G9"/>
    <mergeCell ref="A30:G30"/>
    <mergeCell ref="A15:G15"/>
    <mergeCell ref="A16:G16"/>
    <mergeCell ref="A17:G17"/>
    <mergeCell ref="A18:G18"/>
    <mergeCell ref="A19:G19"/>
    <mergeCell ref="A20:G20"/>
    <mergeCell ref="A25:G25"/>
    <mergeCell ref="A26:G26"/>
    <mergeCell ref="A21:G21"/>
    <mergeCell ref="A22:G22"/>
    <mergeCell ref="A23:G23"/>
    <mergeCell ref="A4:G4"/>
    <mergeCell ref="A5:G5"/>
    <mergeCell ref="A7:G7"/>
    <mergeCell ref="A35:G35"/>
    <mergeCell ref="A42:G42"/>
  </mergeCells>
  <pageMargins left="0.25" right="0.25" top="0.75" bottom="0.25" header="0.3" footer="0.3"/>
  <pageSetup orientation="portrait" r:id="rId1"/>
  <headerFooter>
    <oddHeader>&amp;CU.S. DOT SOLICITATION FOR SMALL BUSINESS INNOVATION RESEARCH PROGRAM
APPENDIX C &amp;G</oddHeader>
  </headerFooter>
  <rowBreaks count="1" manualBreakCount="1">
    <brk id="30"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1"/>
  <sheetViews>
    <sheetView view="pageLayout" zoomScale="80" zoomScaleNormal="80" zoomScalePageLayoutView="80" workbookViewId="0">
      <selection activeCell="B16" sqref="B16:G16"/>
    </sheetView>
  </sheetViews>
  <sheetFormatPr defaultRowHeight="15" x14ac:dyDescent="0.25"/>
  <cols>
    <col min="1" max="1" width="4.5703125" customWidth="1"/>
    <col min="2" max="2" width="12.28515625" customWidth="1"/>
    <col min="5" max="5" width="13.5703125" customWidth="1"/>
    <col min="7" max="7" width="24.28515625" customWidth="1"/>
    <col min="8" max="8" width="11.140625" bestFit="1" customWidth="1"/>
    <col min="9" max="9" width="10.28515625" customWidth="1"/>
  </cols>
  <sheetData>
    <row r="2" spans="1:10" ht="18.75" x14ac:dyDescent="0.3">
      <c r="A2" s="66" t="s">
        <v>25</v>
      </c>
      <c r="B2" s="66"/>
      <c r="C2" s="66"/>
      <c r="D2" s="66"/>
      <c r="E2" s="66"/>
      <c r="F2" s="66"/>
      <c r="G2" s="66"/>
      <c r="H2" s="66"/>
      <c r="I2" s="23"/>
      <c r="J2" s="23"/>
    </row>
    <row r="3" spans="1:10" ht="15.75" x14ac:dyDescent="0.25">
      <c r="A3" s="67" t="s">
        <v>120</v>
      </c>
      <c r="B3" s="67"/>
      <c r="C3" s="67"/>
      <c r="D3" s="67"/>
      <c r="E3" s="67"/>
      <c r="F3" s="67"/>
      <c r="G3" s="67"/>
      <c r="H3" s="67"/>
      <c r="I3" s="23"/>
      <c r="J3" s="23"/>
    </row>
    <row r="4" spans="1:10" ht="15.75" x14ac:dyDescent="0.25">
      <c r="A4" s="18"/>
      <c r="B4" s="18"/>
      <c r="C4" s="18"/>
      <c r="D4" s="18"/>
      <c r="E4" s="17"/>
      <c r="F4" s="17"/>
      <c r="G4" s="17"/>
      <c r="H4" s="17"/>
      <c r="I4" s="17"/>
    </row>
    <row r="5" spans="1:10" x14ac:dyDescent="0.25">
      <c r="A5" s="16" t="s">
        <v>1</v>
      </c>
      <c r="B5" s="16"/>
      <c r="C5" s="24"/>
      <c r="D5" s="24"/>
      <c r="E5" s="24"/>
      <c r="F5" s="24"/>
      <c r="G5" s="24"/>
      <c r="H5" s="27"/>
      <c r="I5" s="27"/>
      <c r="J5" s="27"/>
    </row>
    <row r="6" spans="1:10" x14ac:dyDescent="0.25">
      <c r="A6" s="16" t="s">
        <v>2</v>
      </c>
      <c r="B6" s="16"/>
      <c r="C6" s="26"/>
      <c r="D6" s="26"/>
      <c r="E6" s="26"/>
      <c r="F6" s="26"/>
      <c r="G6" s="26"/>
      <c r="H6" s="27"/>
      <c r="I6" s="27"/>
      <c r="J6" s="27"/>
    </row>
    <row r="7" spans="1:10" x14ac:dyDescent="0.25">
      <c r="A7" s="16"/>
      <c r="B7" s="16"/>
      <c r="C7" s="25"/>
      <c r="D7" s="25"/>
      <c r="E7" s="25"/>
      <c r="F7" s="25"/>
      <c r="G7" s="25"/>
      <c r="H7" s="25"/>
      <c r="I7" s="25"/>
      <c r="J7" s="25"/>
    </row>
    <row r="8" spans="1:10" ht="15.75" thickBot="1" x14ac:dyDescent="0.3">
      <c r="A8" s="16"/>
      <c r="B8" s="16"/>
      <c r="C8" s="25"/>
      <c r="D8" s="25"/>
      <c r="E8" s="25"/>
      <c r="F8" s="25"/>
      <c r="G8" s="25"/>
      <c r="H8" s="25"/>
      <c r="I8" s="25"/>
      <c r="J8" s="25"/>
    </row>
    <row r="9" spans="1:10" x14ac:dyDescent="0.25">
      <c r="A9" s="68" t="s">
        <v>121</v>
      </c>
      <c r="B9" s="69"/>
      <c r="C9" s="69"/>
      <c r="D9" s="69"/>
      <c r="E9" s="69"/>
      <c r="F9" s="69"/>
      <c r="G9" s="69"/>
      <c r="H9" s="70"/>
      <c r="I9" s="28"/>
      <c r="J9" s="28"/>
    </row>
    <row r="10" spans="1:10" ht="20.25" customHeight="1" x14ac:dyDescent="0.25">
      <c r="A10" s="90">
        <v>1</v>
      </c>
      <c r="B10" s="91" t="s">
        <v>29</v>
      </c>
      <c r="C10" s="91"/>
      <c r="D10" s="91"/>
      <c r="E10" s="91"/>
      <c r="F10" s="91"/>
      <c r="G10" s="91"/>
      <c r="H10" s="92">
        <f>direct_labor_B!D29</f>
        <v>30876.399999999998</v>
      </c>
    </row>
    <row r="11" spans="1:10" ht="20.25" customHeight="1" x14ac:dyDescent="0.25">
      <c r="A11" s="93">
        <v>2</v>
      </c>
      <c r="B11" s="94" t="s">
        <v>9</v>
      </c>
      <c r="C11" s="94"/>
      <c r="D11" s="94"/>
      <c r="E11" s="94"/>
      <c r="F11" s="95" t="s">
        <v>156</v>
      </c>
      <c r="G11" s="95"/>
      <c r="H11" s="96"/>
    </row>
    <row r="12" spans="1:10" ht="20.25" customHeight="1" x14ac:dyDescent="0.25">
      <c r="A12" s="93"/>
      <c r="B12" s="97" t="s">
        <v>11</v>
      </c>
      <c r="C12" s="98"/>
      <c r="D12" s="98"/>
      <c r="E12" s="99"/>
      <c r="F12" s="100">
        <v>0.34089999999999998</v>
      </c>
      <c r="G12" s="100"/>
      <c r="H12" s="92">
        <f>F12*H10</f>
        <v>10525.764759999998</v>
      </c>
    </row>
    <row r="13" spans="1:10" ht="20.25" customHeight="1" x14ac:dyDescent="0.25">
      <c r="A13" s="93">
        <v>3</v>
      </c>
      <c r="B13" s="94" t="s">
        <v>10</v>
      </c>
      <c r="C13" s="94"/>
      <c r="D13" s="94"/>
      <c r="E13" s="94"/>
      <c r="F13" s="95" t="s">
        <v>157</v>
      </c>
      <c r="G13" s="95"/>
      <c r="H13" s="96"/>
    </row>
    <row r="14" spans="1:10" ht="20.25" customHeight="1" x14ac:dyDescent="0.25">
      <c r="A14" s="93"/>
      <c r="B14" s="97" t="s">
        <v>12</v>
      </c>
      <c r="C14" s="98"/>
      <c r="D14" s="98"/>
      <c r="E14" s="99"/>
      <c r="F14" s="101">
        <v>0.90710000000000002</v>
      </c>
      <c r="G14" s="101"/>
      <c r="H14" s="102">
        <f>(H10+H12)*F14</f>
        <v>37555.903653795998</v>
      </c>
    </row>
    <row r="15" spans="1:10" ht="20.25" customHeight="1" x14ac:dyDescent="0.25">
      <c r="A15" s="93">
        <v>4</v>
      </c>
      <c r="B15" s="103" t="s">
        <v>13</v>
      </c>
      <c r="C15" s="104"/>
      <c r="D15" s="104"/>
      <c r="E15" s="104"/>
      <c r="F15" s="104"/>
      <c r="G15" s="105"/>
      <c r="H15" s="102">
        <f>H10+H12+H14</f>
        <v>78958.068413795991</v>
      </c>
      <c r="I15" s="4"/>
    </row>
    <row r="16" spans="1:10" ht="20.25" customHeight="1" x14ac:dyDescent="0.25">
      <c r="A16" s="93">
        <v>5</v>
      </c>
      <c r="B16" s="106" t="s">
        <v>30</v>
      </c>
      <c r="C16" s="106"/>
      <c r="D16" s="106"/>
      <c r="E16" s="106"/>
      <c r="F16" s="107"/>
      <c r="G16" s="107"/>
      <c r="H16" s="102">
        <f>materials_C!E42</f>
        <v>100</v>
      </c>
      <c r="I16" s="4"/>
    </row>
    <row r="17" spans="1:9" ht="20.25" customHeight="1" x14ac:dyDescent="0.25">
      <c r="A17" s="93">
        <v>6</v>
      </c>
      <c r="B17" s="107" t="s">
        <v>31</v>
      </c>
      <c r="C17" s="107"/>
      <c r="D17" s="107"/>
      <c r="E17" s="107"/>
      <c r="F17" s="107"/>
      <c r="G17" s="107"/>
      <c r="H17" s="108">
        <f>std_royalt_D!E27</f>
        <v>0</v>
      </c>
      <c r="I17" s="4"/>
    </row>
    <row r="18" spans="1:9" ht="20.25" customHeight="1" x14ac:dyDescent="0.25">
      <c r="A18" s="93">
        <v>7</v>
      </c>
      <c r="B18" s="107" t="s">
        <v>32</v>
      </c>
      <c r="C18" s="107"/>
      <c r="D18" s="107"/>
      <c r="E18" s="107"/>
      <c r="F18" s="107"/>
      <c r="G18" s="107"/>
      <c r="H18" s="102">
        <f>std_royalt_D!E39</f>
        <v>0</v>
      </c>
      <c r="I18" s="4"/>
    </row>
    <row r="19" spans="1:9" ht="20.25" customHeight="1" x14ac:dyDescent="0.25">
      <c r="A19" s="93">
        <v>8</v>
      </c>
      <c r="B19" s="107" t="s">
        <v>52</v>
      </c>
      <c r="C19" s="107"/>
      <c r="D19" s="107"/>
      <c r="E19" s="107"/>
      <c r="F19" s="107"/>
      <c r="G19" s="107"/>
      <c r="H19" s="102">
        <f>spec_test_spec_equip_E_!E27</f>
        <v>0</v>
      </c>
      <c r="I19" s="4"/>
    </row>
    <row r="20" spans="1:9" ht="20.25" customHeight="1" x14ac:dyDescent="0.25">
      <c r="A20" s="93">
        <v>9</v>
      </c>
      <c r="B20" s="107" t="s">
        <v>53</v>
      </c>
      <c r="C20" s="107"/>
      <c r="D20" s="107"/>
      <c r="E20" s="107"/>
      <c r="F20" s="107"/>
      <c r="G20" s="107"/>
      <c r="H20" s="102">
        <f>spec_test_spec_equip_E_!E46</f>
        <v>0</v>
      </c>
      <c r="I20" s="4"/>
    </row>
    <row r="21" spans="1:9" ht="20.25" customHeight="1" x14ac:dyDescent="0.25">
      <c r="A21" s="93">
        <v>10</v>
      </c>
      <c r="B21" s="94" t="s">
        <v>54</v>
      </c>
      <c r="C21" s="94"/>
      <c r="D21" s="94"/>
      <c r="E21" s="94"/>
      <c r="F21" s="94"/>
      <c r="G21" s="94"/>
      <c r="H21" s="102">
        <f>subs_conslntnt_F!E27</f>
        <v>400</v>
      </c>
      <c r="I21" s="4"/>
    </row>
    <row r="22" spans="1:9" ht="20.25" customHeight="1" x14ac:dyDescent="0.3">
      <c r="A22" s="93">
        <v>11</v>
      </c>
      <c r="B22" s="94" t="s">
        <v>55</v>
      </c>
      <c r="C22" s="94"/>
      <c r="D22" s="94"/>
      <c r="E22" s="94"/>
      <c r="F22" s="94"/>
      <c r="G22" s="94"/>
      <c r="H22" s="102">
        <f>subs_conslntnt_F!E46</f>
        <v>42500</v>
      </c>
      <c r="I22" s="4"/>
    </row>
    <row r="23" spans="1:9" ht="20.25" customHeight="1" x14ac:dyDescent="0.3">
      <c r="A23" s="93">
        <v>12</v>
      </c>
      <c r="B23" s="103" t="s">
        <v>68</v>
      </c>
      <c r="C23" s="104"/>
      <c r="D23" s="104"/>
      <c r="E23" s="104"/>
      <c r="F23" s="104"/>
      <c r="G23" s="105"/>
      <c r="H23" s="102">
        <f>travel_G!H95</f>
        <v>812</v>
      </c>
      <c r="I23" s="4"/>
    </row>
    <row r="24" spans="1:9" ht="20.25" customHeight="1" x14ac:dyDescent="0.3">
      <c r="A24" s="93">
        <v>13</v>
      </c>
      <c r="B24" s="103" t="s">
        <v>155</v>
      </c>
      <c r="C24" s="104"/>
      <c r="D24" s="104"/>
      <c r="E24" s="104"/>
      <c r="F24" s="104"/>
      <c r="G24" s="105"/>
      <c r="H24" s="102">
        <f>other_H!E16</f>
        <v>1834</v>
      </c>
    </row>
    <row r="25" spans="1:9" ht="20.25" customHeight="1" x14ac:dyDescent="0.3">
      <c r="A25" s="93">
        <v>14</v>
      </c>
      <c r="B25" s="103" t="s">
        <v>154</v>
      </c>
      <c r="C25" s="104"/>
      <c r="D25" s="104"/>
      <c r="E25" s="104"/>
      <c r="F25" s="104"/>
      <c r="G25" s="105"/>
      <c r="H25" s="109">
        <f>SUM(H16:H24)</f>
        <v>45646</v>
      </c>
    </row>
    <row r="26" spans="1:9" ht="20.25" customHeight="1" x14ac:dyDescent="0.3">
      <c r="A26" s="93">
        <v>15</v>
      </c>
      <c r="B26" s="103" t="s">
        <v>58</v>
      </c>
      <c r="C26" s="104"/>
      <c r="D26" s="104"/>
      <c r="E26" s="104"/>
      <c r="F26" s="104"/>
      <c r="G26" s="105"/>
      <c r="H26" s="109">
        <f>H15+H25</f>
        <v>124604.06841379599</v>
      </c>
    </row>
    <row r="27" spans="1:9" ht="20.25" customHeight="1" x14ac:dyDescent="0.3">
      <c r="A27" s="93">
        <v>16</v>
      </c>
      <c r="B27" s="110" t="s">
        <v>158</v>
      </c>
      <c r="C27" s="111"/>
      <c r="D27" s="111"/>
      <c r="E27" s="111"/>
      <c r="F27" s="111"/>
      <c r="G27" s="112"/>
      <c r="H27" s="113"/>
    </row>
    <row r="28" spans="1:9" ht="20.25" customHeight="1" x14ac:dyDescent="0.3">
      <c r="A28" s="93"/>
      <c r="B28" s="97" t="s">
        <v>61</v>
      </c>
      <c r="C28" s="98"/>
      <c r="D28" s="98"/>
      <c r="E28" s="99"/>
      <c r="F28" s="114">
        <v>0.1</v>
      </c>
      <c r="G28" s="114"/>
      <c r="H28" s="115">
        <f>F28*H26</f>
        <v>12460.406841379599</v>
      </c>
    </row>
    <row r="29" spans="1:9" ht="20.25" customHeight="1" x14ac:dyDescent="0.3">
      <c r="A29" s="93">
        <v>17</v>
      </c>
      <c r="B29" s="103" t="s">
        <v>59</v>
      </c>
      <c r="C29" s="104"/>
      <c r="D29" s="104"/>
      <c r="E29" s="104"/>
      <c r="F29" s="104"/>
      <c r="G29" s="105"/>
      <c r="H29" s="116">
        <f>H28+H26</f>
        <v>137064.47525517558</v>
      </c>
    </row>
    <row r="30" spans="1:9" ht="20.25" customHeight="1" x14ac:dyDescent="0.3">
      <c r="A30" s="93">
        <v>18</v>
      </c>
      <c r="B30" s="117" t="s">
        <v>159</v>
      </c>
      <c r="C30" s="117"/>
      <c r="D30" s="117"/>
      <c r="E30" s="117"/>
      <c r="F30" s="118">
        <v>0.08</v>
      </c>
      <c r="G30" s="118"/>
      <c r="H30" s="119">
        <f>H29*F30</f>
        <v>10965.158020414046</v>
      </c>
    </row>
    <row r="31" spans="1:9" ht="20.25" customHeight="1" thickBot="1" x14ac:dyDescent="0.35">
      <c r="A31" s="120">
        <v>19</v>
      </c>
      <c r="B31" s="121" t="s">
        <v>60</v>
      </c>
      <c r="C31" s="122"/>
      <c r="D31" s="122"/>
      <c r="E31" s="122"/>
      <c r="F31" s="123"/>
      <c r="G31" s="124"/>
      <c r="H31" s="125">
        <f>H30+H29</f>
        <v>148029.63327558961</v>
      </c>
    </row>
  </sheetData>
  <sheetProtection password="D05C" sheet="1" objects="1" scenarios="1"/>
  <mergeCells count="31">
    <mergeCell ref="A2:H2"/>
    <mergeCell ref="A3:H3"/>
    <mergeCell ref="A9:H9"/>
    <mergeCell ref="B27:G27"/>
    <mergeCell ref="B28:E28"/>
    <mergeCell ref="B26:G26"/>
    <mergeCell ref="B10:G10"/>
    <mergeCell ref="B25:G25"/>
    <mergeCell ref="B16:G16"/>
    <mergeCell ref="B17:G17"/>
    <mergeCell ref="B14:E14"/>
    <mergeCell ref="F14:G14"/>
    <mergeCell ref="B15:G15"/>
    <mergeCell ref="B23:G23"/>
    <mergeCell ref="B13:E13"/>
    <mergeCell ref="F13:G13"/>
    <mergeCell ref="B29:G29"/>
    <mergeCell ref="F28:G28"/>
    <mergeCell ref="B31:G31"/>
    <mergeCell ref="B30:E30"/>
    <mergeCell ref="F30:G30"/>
    <mergeCell ref="B11:E11"/>
    <mergeCell ref="F11:G11"/>
    <mergeCell ref="B12:E12"/>
    <mergeCell ref="F12:G12"/>
    <mergeCell ref="B24:G24"/>
    <mergeCell ref="B21:G21"/>
    <mergeCell ref="B22:G22"/>
    <mergeCell ref="B19:G19"/>
    <mergeCell ref="B18:G18"/>
    <mergeCell ref="B20:G20"/>
  </mergeCells>
  <pageMargins left="0.25" right="0.25" top="0.75" bottom="0.25" header="0.3" footer="0.3"/>
  <pageSetup orientation="portrait" r:id="rId1"/>
  <headerFooter>
    <oddHeader>&amp;CU.S. DOT SOLICITATION FOR SMALL BUSINESS INNOVATION RESEARCH PROGRAM
APPENDIX C &amp;G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view="pageLayout" zoomScale="80" zoomScaleNormal="100" zoomScalePageLayoutView="80" workbookViewId="0">
      <selection activeCell="A42" sqref="A42"/>
    </sheetView>
  </sheetViews>
  <sheetFormatPr defaultRowHeight="15" x14ac:dyDescent="0.25"/>
  <cols>
    <col min="1" max="1" width="53" customWidth="1"/>
    <col min="2" max="2" width="14.42578125" customWidth="1"/>
    <col min="3" max="3" width="14.5703125" customWidth="1"/>
    <col min="4" max="4" width="16.140625" customWidth="1"/>
    <col min="5" max="6" width="9.140625" hidden="1" customWidth="1"/>
  </cols>
  <sheetData>
    <row r="2" spans="1:6" ht="18.75" x14ac:dyDescent="0.3">
      <c r="A2" s="65" t="s">
        <v>24</v>
      </c>
      <c r="B2" s="65"/>
      <c r="C2" s="65"/>
      <c r="D2" s="65"/>
      <c r="E2" s="65"/>
      <c r="F2" s="65"/>
    </row>
    <row r="3" spans="1:6" ht="15.75" x14ac:dyDescent="0.25">
      <c r="A3" s="71" t="s">
        <v>77</v>
      </c>
      <c r="B3" s="71"/>
      <c r="C3" s="71"/>
      <c r="D3" s="71"/>
      <c r="E3" s="71"/>
      <c r="F3" s="71"/>
    </row>
    <row r="4" spans="1:6" ht="15.75" x14ac:dyDescent="0.25">
      <c r="A4" s="29"/>
      <c r="B4" s="29"/>
      <c r="C4" s="29"/>
      <c r="D4" s="29"/>
      <c r="E4" s="29"/>
      <c r="F4" s="29"/>
    </row>
    <row r="5" spans="1:6" ht="16.5" thickBot="1" x14ac:dyDescent="0.3">
      <c r="A5" s="29"/>
      <c r="B5" s="29"/>
      <c r="C5" s="29"/>
      <c r="D5" s="29"/>
      <c r="E5" s="29"/>
      <c r="F5" s="29"/>
    </row>
    <row r="6" spans="1:6" x14ac:dyDescent="0.25">
      <c r="A6" s="240" t="s">
        <v>14</v>
      </c>
      <c r="B6" s="241" t="s">
        <v>100</v>
      </c>
      <c r="C6" s="241" t="s">
        <v>15</v>
      </c>
      <c r="D6" s="242" t="s">
        <v>16</v>
      </c>
      <c r="E6" s="30"/>
      <c r="F6" s="31"/>
    </row>
    <row r="7" spans="1:6" x14ac:dyDescent="0.25">
      <c r="A7" s="243" t="s">
        <v>132</v>
      </c>
      <c r="B7" s="126">
        <v>115</v>
      </c>
      <c r="C7" s="127">
        <v>71.64</v>
      </c>
      <c r="D7" s="128">
        <f t="shared" ref="D7" si="0">C7*B7</f>
        <v>8238.6</v>
      </c>
      <c r="E7" s="30"/>
      <c r="F7" s="31"/>
    </row>
    <row r="8" spans="1:6" x14ac:dyDescent="0.25">
      <c r="A8" s="243" t="s">
        <v>133</v>
      </c>
      <c r="B8" s="126">
        <v>80</v>
      </c>
      <c r="C8" s="127">
        <v>54</v>
      </c>
      <c r="D8" s="128">
        <f>C8*B8</f>
        <v>4320</v>
      </c>
      <c r="E8" s="30"/>
      <c r="F8" s="31"/>
    </row>
    <row r="9" spans="1:6" x14ac:dyDescent="0.25">
      <c r="A9" s="243" t="s">
        <v>134</v>
      </c>
      <c r="B9" s="126">
        <v>250</v>
      </c>
      <c r="C9" s="127">
        <v>58</v>
      </c>
      <c r="D9" s="128">
        <f t="shared" ref="D9:D17" si="1">C9*B9</f>
        <v>14500</v>
      </c>
      <c r="E9" s="30"/>
      <c r="F9" s="31"/>
    </row>
    <row r="10" spans="1:6" x14ac:dyDescent="0.25">
      <c r="A10" s="243" t="s">
        <v>135</v>
      </c>
      <c r="B10" s="126">
        <v>210</v>
      </c>
      <c r="C10" s="127">
        <v>18.18</v>
      </c>
      <c r="D10" s="128">
        <f t="shared" si="1"/>
        <v>3817.7999999999997</v>
      </c>
      <c r="E10" s="30"/>
      <c r="F10" s="31"/>
    </row>
    <row r="11" spans="1:6" x14ac:dyDescent="0.25">
      <c r="A11" s="244"/>
      <c r="B11" s="140"/>
      <c r="C11" s="141"/>
      <c r="D11" s="142">
        <f t="shared" si="1"/>
        <v>0</v>
      </c>
      <c r="E11" s="30"/>
      <c r="F11" s="31"/>
    </row>
    <row r="12" spans="1:6" x14ac:dyDescent="0.25">
      <c r="A12" s="244"/>
      <c r="B12" s="140"/>
      <c r="C12" s="141"/>
      <c r="D12" s="142">
        <f t="shared" si="1"/>
        <v>0</v>
      </c>
      <c r="E12" s="30"/>
      <c r="F12" s="31"/>
    </row>
    <row r="13" spans="1:6" ht="15" customHeight="1" x14ac:dyDescent="0.25">
      <c r="A13" s="244"/>
      <c r="B13" s="140"/>
      <c r="C13" s="141"/>
      <c r="D13" s="142">
        <f t="shared" si="1"/>
        <v>0</v>
      </c>
      <c r="E13" s="30"/>
      <c r="F13" s="31"/>
    </row>
    <row r="14" spans="1:6" ht="15" customHeight="1" x14ac:dyDescent="0.25">
      <c r="A14" s="244"/>
      <c r="B14" s="140"/>
      <c r="C14" s="141"/>
      <c r="D14" s="142">
        <f t="shared" si="1"/>
        <v>0</v>
      </c>
      <c r="E14" s="30"/>
      <c r="F14" s="31"/>
    </row>
    <row r="15" spans="1:6" ht="15" customHeight="1" x14ac:dyDescent="0.25">
      <c r="A15" s="244"/>
      <c r="B15" s="140"/>
      <c r="C15" s="141"/>
      <c r="D15" s="142">
        <f t="shared" si="1"/>
        <v>0</v>
      </c>
      <c r="E15" s="30"/>
      <c r="F15" s="31"/>
    </row>
    <row r="16" spans="1:6" ht="15" customHeight="1" x14ac:dyDescent="0.25">
      <c r="A16" s="244"/>
      <c r="B16" s="140"/>
      <c r="C16" s="141"/>
      <c r="D16" s="142">
        <f t="shared" si="1"/>
        <v>0</v>
      </c>
      <c r="E16" s="30"/>
      <c r="F16" s="31"/>
    </row>
    <row r="17" spans="1:6" ht="15" customHeight="1" x14ac:dyDescent="0.25">
      <c r="A17" s="244"/>
      <c r="B17" s="140"/>
      <c r="C17" s="141"/>
      <c r="D17" s="142">
        <f t="shared" si="1"/>
        <v>0</v>
      </c>
      <c r="E17" s="30"/>
      <c r="F17" s="31"/>
    </row>
    <row r="18" spans="1:6" x14ac:dyDescent="0.25">
      <c r="A18" s="244"/>
      <c r="B18" s="140"/>
      <c r="C18" s="141"/>
      <c r="D18" s="142">
        <f t="shared" ref="D18:D28" si="2">C18*B18</f>
        <v>0</v>
      </c>
      <c r="E18" s="30"/>
      <c r="F18" s="31"/>
    </row>
    <row r="19" spans="1:6" x14ac:dyDescent="0.25">
      <c r="A19" s="244"/>
      <c r="B19" s="140"/>
      <c r="C19" s="141"/>
      <c r="D19" s="142">
        <f t="shared" si="2"/>
        <v>0</v>
      </c>
      <c r="E19" s="30"/>
      <c r="F19" s="31"/>
    </row>
    <row r="20" spans="1:6" x14ac:dyDescent="0.25">
      <c r="A20" s="244"/>
      <c r="B20" s="140"/>
      <c r="C20" s="141"/>
      <c r="D20" s="142">
        <f t="shared" si="2"/>
        <v>0</v>
      </c>
      <c r="E20" s="30"/>
      <c r="F20" s="31"/>
    </row>
    <row r="21" spans="1:6" x14ac:dyDescent="0.25">
      <c r="A21" s="244"/>
      <c r="B21" s="140"/>
      <c r="C21" s="141"/>
      <c r="D21" s="142">
        <f t="shared" si="2"/>
        <v>0</v>
      </c>
      <c r="E21" s="30"/>
      <c r="F21" s="31"/>
    </row>
    <row r="22" spans="1:6" ht="15" customHeight="1" x14ac:dyDescent="0.25">
      <c r="A22" s="244"/>
      <c r="B22" s="140"/>
      <c r="C22" s="141"/>
      <c r="D22" s="142">
        <f t="shared" si="2"/>
        <v>0</v>
      </c>
      <c r="E22" s="30"/>
      <c r="F22" s="31"/>
    </row>
    <row r="23" spans="1:6" ht="15" customHeight="1" x14ac:dyDescent="0.25">
      <c r="A23" s="244"/>
      <c r="B23" s="140"/>
      <c r="C23" s="141"/>
      <c r="D23" s="142">
        <f t="shared" si="2"/>
        <v>0</v>
      </c>
      <c r="E23" s="30"/>
      <c r="F23" s="31"/>
    </row>
    <row r="24" spans="1:6" ht="15" customHeight="1" x14ac:dyDescent="0.25">
      <c r="A24" s="244"/>
      <c r="B24" s="140"/>
      <c r="C24" s="141"/>
      <c r="D24" s="142">
        <f t="shared" si="2"/>
        <v>0</v>
      </c>
      <c r="E24" s="30"/>
      <c r="F24" s="31"/>
    </row>
    <row r="25" spans="1:6" ht="15" customHeight="1" x14ac:dyDescent="0.3">
      <c r="A25" s="244"/>
      <c r="B25" s="140"/>
      <c r="C25" s="141"/>
      <c r="D25" s="142">
        <f t="shared" si="2"/>
        <v>0</v>
      </c>
      <c r="E25" s="30"/>
      <c r="F25" s="31"/>
    </row>
    <row r="26" spans="1:6" ht="15" customHeight="1" x14ac:dyDescent="0.3">
      <c r="A26" s="244"/>
      <c r="B26" s="140"/>
      <c r="C26" s="141"/>
      <c r="D26" s="142">
        <f t="shared" si="2"/>
        <v>0</v>
      </c>
      <c r="E26" s="30"/>
      <c r="F26" s="31"/>
    </row>
    <row r="27" spans="1:6" ht="14.45" x14ac:dyDescent="0.3">
      <c r="A27" s="244"/>
      <c r="B27" s="140"/>
      <c r="C27" s="141"/>
      <c r="D27" s="142">
        <f t="shared" si="2"/>
        <v>0</v>
      </c>
      <c r="E27" s="30"/>
      <c r="F27" s="31"/>
    </row>
    <row r="28" spans="1:6" ht="14.45" x14ac:dyDescent="0.3">
      <c r="A28" s="244"/>
      <c r="B28" s="140"/>
      <c r="C28" s="141"/>
      <c r="D28" s="142">
        <f t="shared" si="2"/>
        <v>0</v>
      </c>
      <c r="E28" s="30"/>
      <c r="F28" s="31"/>
    </row>
    <row r="29" spans="1:6" thickBot="1" x14ac:dyDescent="0.35">
      <c r="A29" s="245" t="s">
        <v>38</v>
      </c>
      <c r="B29" s="246"/>
      <c r="C29" s="247"/>
      <c r="D29" s="131">
        <f>SUM(D7:D28)</f>
        <v>30876.399999999998</v>
      </c>
      <c r="E29" s="32"/>
      <c r="F29" s="33"/>
    </row>
  </sheetData>
  <sheetProtection password="D05C" sheet="1" objects="1" scenarios="1"/>
  <mergeCells count="3">
    <mergeCell ref="A29:C29"/>
    <mergeCell ref="A2:F2"/>
    <mergeCell ref="A3:F3"/>
  </mergeCells>
  <pageMargins left="0.25" right="0.25" top="0.75" bottom="0.25" header="0.3" footer="0.3"/>
  <pageSetup orientation="portrait" r:id="rId1"/>
  <headerFooter>
    <oddHeader>&amp;CU.S. DOT SOLICITATION FOR SMALL BUSINESS INNOVATION RESEARCH PROGRAM
APPENDIX C &amp;G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2"/>
  <sheetViews>
    <sheetView view="pageLayout" topLeftCell="A5" zoomScale="80" zoomScaleNormal="100" zoomScalePageLayoutView="80" workbookViewId="0">
      <selection activeCell="B6" sqref="B6:B9"/>
    </sheetView>
  </sheetViews>
  <sheetFormatPr defaultRowHeight="15" x14ac:dyDescent="0.25"/>
  <cols>
    <col min="1" max="1" width="6.5703125" customWidth="1"/>
    <col min="2" max="2" width="43.140625" customWidth="1"/>
    <col min="3" max="3" width="12.42578125" customWidth="1"/>
    <col min="4" max="4" width="10.140625" customWidth="1"/>
    <col min="5" max="5" width="28" customWidth="1"/>
  </cols>
  <sheetData>
    <row r="2" spans="1:6" ht="18.75" x14ac:dyDescent="0.3">
      <c r="A2" s="66" t="s">
        <v>79</v>
      </c>
      <c r="B2" s="66"/>
      <c r="C2" s="66"/>
      <c r="D2" s="66"/>
      <c r="E2" s="66"/>
      <c r="F2" s="22"/>
    </row>
    <row r="3" spans="1:6" ht="15.75" x14ac:dyDescent="0.25">
      <c r="A3" s="71" t="s">
        <v>78</v>
      </c>
      <c r="B3" s="71"/>
      <c r="C3" s="71"/>
      <c r="D3" s="71"/>
      <c r="E3" s="71"/>
      <c r="F3" s="34"/>
    </row>
    <row r="4" spans="1:6" ht="16.5" thickBot="1" x14ac:dyDescent="0.3">
      <c r="A4" s="29"/>
      <c r="B4" s="29"/>
      <c r="C4" s="29"/>
      <c r="D4" s="29"/>
      <c r="E4" s="29"/>
      <c r="F4" s="29"/>
    </row>
    <row r="5" spans="1:6" x14ac:dyDescent="0.25">
      <c r="A5" s="35"/>
      <c r="B5" s="36" t="s">
        <v>18</v>
      </c>
      <c r="C5" s="36" t="s">
        <v>19</v>
      </c>
      <c r="D5" s="36" t="s">
        <v>20</v>
      </c>
      <c r="E5" s="37" t="s">
        <v>21</v>
      </c>
    </row>
    <row r="6" spans="1:6" x14ac:dyDescent="0.25">
      <c r="A6" s="93">
        <v>1</v>
      </c>
      <c r="B6" s="126" t="s">
        <v>136</v>
      </c>
      <c r="C6" s="127">
        <v>20</v>
      </c>
      <c r="D6" s="126">
        <v>5</v>
      </c>
      <c r="E6" s="128">
        <f>D6*C6</f>
        <v>100</v>
      </c>
    </row>
    <row r="7" spans="1:6" x14ac:dyDescent="0.25">
      <c r="A7" s="93">
        <f>A6+1</f>
        <v>2</v>
      </c>
      <c r="B7" s="126"/>
      <c r="C7" s="127"/>
      <c r="D7" s="126"/>
      <c r="E7" s="128">
        <f t="shared" ref="E7:E41" si="0">D7*C7</f>
        <v>0</v>
      </c>
    </row>
    <row r="8" spans="1:6" x14ac:dyDescent="0.25">
      <c r="A8" s="93">
        <f t="shared" ref="A8:A41" si="1">A7+1</f>
        <v>3</v>
      </c>
      <c r="B8" s="126"/>
      <c r="C8" s="127"/>
      <c r="D8" s="126"/>
      <c r="E8" s="128">
        <f t="shared" si="0"/>
        <v>0</v>
      </c>
    </row>
    <row r="9" spans="1:6" x14ac:dyDescent="0.25">
      <c r="A9" s="93">
        <f t="shared" si="1"/>
        <v>4</v>
      </c>
      <c r="B9" s="126"/>
      <c r="C9" s="127"/>
      <c r="D9" s="126"/>
      <c r="E9" s="128">
        <f t="shared" si="0"/>
        <v>0</v>
      </c>
    </row>
    <row r="10" spans="1:6" x14ac:dyDescent="0.25">
      <c r="A10" s="93">
        <f t="shared" si="1"/>
        <v>5</v>
      </c>
      <c r="B10" s="126"/>
      <c r="C10" s="127"/>
      <c r="D10" s="126"/>
      <c r="E10" s="128">
        <f t="shared" si="0"/>
        <v>0</v>
      </c>
    </row>
    <row r="11" spans="1:6" x14ac:dyDescent="0.25">
      <c r="A11" s="93">
        <f t="shared" si="1"/>
        <v>6</v>
      </c>
      <c r="B11" s="126" t="s">
        <v>22</v>
      </c>
      <c r="C11" s="127"/>
      <c r="D11" s="126"/>
      <c r="E11" s="128">
        <f t="shared" si="0"/>
        <v>0</v>
      </c>
    </row>
    <row r="12" spans="1:6" x14ac:dyDescent="0.25">
      <c r="A12" s="93">
        <f t="shared" si="1"/>
        <v>7</v>
      </c>
      <c r="B12" s="126" t="s">
        <v>22</v>
      </c>
      <c r="C12" s="127"/>
      <c r="D12" s="126"/>
      <c r="E12" s="128">
        <f t="shared" si="0"/>
        <v>0</v>
      </c>
    </row>
    <row r="13" spans="1:6" x14ac:dyDescent="0.25">
      <c r="A13" s="93">
        <f t="shared" si="1"/>
        <v>8</v>
      </c>
      <c r="B13" s="126" t="s">
        <v>22</v>
      </c>
      <c r="C13" s="127"/>
      <c r="D13" s="126"/>
      <c r="E13" s="128">
        <f t="shared" si="0"/>
        <v>0</v>
      </c>
    </row>
    <row r="14" spans="1:6" x14ac:dyDescent="0.25">
      <c r="A14" s="93">
        <f t="shared" si="1"/>
        <v>9</v>
      </c>
      <c r="B14" s="126" t="s">
        <v>22</v>
      </c>
      <c r="C14" s="127"/>
      <c r="D14" s="126"/>
      <c r="E14" s="128">
        <f t="shared" si="0"/>
        <v>0</v>
      </c>
    </row>
    <row r="15" spans="1:6" x14ac:dyDescent="0.25">
      <c r="A15" s="93">
        <f t="shared" si="1"/>
        <v>10</v>
      </c>
      <c r="B15" s="126" t="s">
        <v>22</v>
      </c>
      <c r="C15" s="127"/>
      <c r="D15" s="126"/>
      <c r="E15" s="128">
        <f t="shared" si="0"/>
        <v>0</v>
      </c>
    </row>
    <row r="16" spans="1:6" x14ac:dyDescent="0.25">
      <c r="A16" s="93">
        <f t="shared" si="1"/>
        <v>11</v>
      </c>
      <c r="B16" s="126" t="s">
        <v>22</v>
      </c>
      <c r="C16" s="127"/>
      <c r="D16" s="126"/>
      <c r="E16" s="128">
        <f t="shared" si="0"/>
        <v>0</v>
      </c>
    </row>
    <row r="17" spans="1:5" x14ac:dyDescent="0.25">
      <c r="A17" s="93">
        <f t="shared" si="1"/>
        <v>12</v>
      </c>
      <c r="B17" s="126" t="s">
        <v>22</v>
      </c>
      <c r="C17" s="127"/>
      <c r="D17" s="126"/>
      <c r="E17" s="128">
        <f t="shared" si="0"/>
        <v>0</v>
      </c>
    </row>
    <row r="18" spans="1:5" x14ac:dyDescent="0.25">
      <c r="A18" s="93">
        <f t="shared" si="1"/>
        <v>13</v>
      </c>
      <c r="B18" s="126" t="s">
        <v>22</v>
      </c>
      <c r="C18" s="127"/>
      <c r="D18" s="126"/>
      <c r="E18" s="128">
        <f t="shared" si="0"/>
        <v>0</v>
      </c>
    </row>
    <row r="19" spans="1:5" x14ac:dyDescent="0.25">
      <c r="A19" s="93">
        <f t="shared" si="1"/>
        <v>14</v>
      </c>
      <c r="B19" s="126" t="s">
        <v>22</v>
      </c>
      <c r="C19" s="127"/>
      <c r="D19" s="126"/>
      <c r="E19" s="128">
        <f t="shared" si="0"/>
        <v>0</v>
      </c>
    </row>
    <row r="20" spans="1:5" x14ac:dyDescent="0.25">
      <c r="A20" s="93">
        <f t="shared" si="1"/>
        <v>15</v>
      </c>
      <c r="B20" s="126" t="s">
        <v>22</v>
      </c>
      <c r="C20" s="127"/>
      <c r="D20" s="126"/>
      <c r="E20" s="128">
        <f t="shared" si="0"/>
        <v>0</v>
      </c>
    </row>
    <row r="21" spans="1:5" x14ac:dyDescent="0.25">
      <c r="A21" s="93">
        <f t="shared" si="1"/>
        <v>16</v>
      </c>
      <c r="B21" s="126" t="s">
        <v>22</v>
      </c>
      <c r="C21" s="127"/>
      <c r="D21" s="126"/>
      <c r="E21" s="128">
        <f t="shared" si="0"/>
        <v>0</v>
      </c>
    </row>
    <row r="22" spans="1:5" x14ac:dyDescent="0.25">
      <c r="A22" s="93">
        <f t="shared" si="1"/>
        <v>17</v>
      </c>
      <c r="B22" s="126" t="s">
        <v>22</v>
      </c>
      <c r="C22" s="127"/>
      <c r="D22" s="126"/>
      <c r="E22" s="128">
        <f t="shared" si="0"/>
        <v>0</v>
      </c>
    </row>
    <row r="23" spans="1:5" x14ac:dyDescent="0.25">
      <c r="A23" s="93">
        <f t="shared" si="1"/>
        <v>18</v>
      </c>
      <c r="B23" s="126" t="s">
        <v>22</v>
      </c>
      <c r="C23" s="127"/>
      <c r="D23" s="126"/>
      <c r="E23" s="128">
        <f t="shared" si="0"/>
        <v>0</v>
      </c>
    </row>
    <row r="24" spans="1:5" x14ac:dyDescent="0.25">
      <c r="A24" s="93">
        <f t="shared" si="1"/>
        <v>19</v>
      </c>
      <c r="B24" s="126" t="s">
        <v>22</v>
      </c>
      <c r="C24" s="127"/>
      <c r="D24" s="126"/>
      <c r="E24" s="128">
        <f t="shared" si="0"/>
        <v>0</v>
      </c>
    </row>
    <row r="25" spans="1:5" ht="14.45" x14ac:dyDescent="0.3">
      <c r="A25" s="93">
        <f t="shared" si="1"/>
        <v>20</v>
      </c>
      <c r="B25" s="126" t="s">
        <v>22</v>
      </c>
      <c r="C25" s="127"/>
      <c r="D25" s="126"/>
      <c r="E25" s="128">
        <f t="shared" si="0"/>
        <v>0</v>
      </c>
    </row>
    <row r="26" spans="1:5" ht="14.45" x14ac:dyDescent="0.3">
      <c r="A26" s="93">
        <f t="shared" si="1"/>
        <v>21</v>
      </c>
      <c r="B26" s="126" t="s">
        <v>22</v>
      </c>
      <c r="C26" s="127"/>
      <c r="D26" s="126"/>
      <c r="E26" s="128">
        <f t="shared" si="0"/>
        <v>0</v>
      </c>
    </row>
    <row r="27" spans="1:5" ht="14.45" x14ac:dyDescent="0.3">
      <c r="A27" s="93">
        <f t="shared" si="1"/>
        <v>22</v>
      </c>
      <c r="B27" s="126" t="s">
        <v>22</v>
      </c>
      <c r="C27" s="127"/>
      <c r="D27" s="126"/>
      <c r="E27" s="128">
        <f t="shared" si="0"/>
        <v>0</v>
      </c>
    </row>
    <row r="28" spans="1:5" ht="14.45" x14ac:dyDescent="0.3">
      <c r="A28" s="93">
        <f t="shared" si="1"/>
        <v>23</v>
      </c>
      <c r="B28" s="126" t="s">
        <v>22</v>
      </c>
      <c r="C28" s="127"/>
      <c r="D28" s="126"/>
      <c r="E28" s="128">
        <f t="shared" si="0"/>
        <v>0</v>
      </c>
    </row>
    <row r="29" spans="1:5" ht="14.45" x14ac:dyDescent="0.3">
      <c r="A29" s="93">
        <f t="shared" si="1"/>
        <v>24</v>
      </c>
      <c r="B29" s="126" t="s">
        <v>22</v>
      </c>
      <c r="C29" s="127"/>
      <c r="D29" s="126"/>
      <c r="E29" s="128">
        <f t="shared" si="0"/>
        <v>0</v>
      </c>
    </row>
    <row r="30" spans="1:5" ht="14.45" x14ac:dyDescent="0.3">
      <c r="A30" s="93">
        <f t="shared" si="1"/>
        <v>25</v>
      </c>
      <c r="B30" s="126" t="s">
        <v>22</v>
      </c>
      <c r="C30" s="127"/>
      <c r="D30" s="126"/>
      <c r="E30" s="128">
        <f t="shared" si="0"/>
        <v>0</v>
      </c>
    </row>
    <row r="31" spans="1:5" ht="14.45" x14ac:dyDescent="0.3">
      <c r="A31" s="93">
        <f t="shared" si="1"/>
        <v>26</v>
      </c>
      <c r="B31" s="126" t="s">
        <v>22</v>
      </c>
      <c r="C31" s="127"/>
      <c r="D31" s="126"/>
      <c r="E31" s="128">
        <f t="shared" si="0"/>
        <v>0</v>
      </c>
    </row>
    <row r="32" spans="1:5" ht="14.45" x14ac:dyDescent="0.3">
      <c r="A32" s="93">
        <f t="shared" si="1"/>
        <v>27</v>
      </c>
      <c r="B32" s="126" t="s">
        <v>22</v>
      </c>
      <c r="C32" s="127"/>
      <c r="D32" s="126"/>
      <c r="E32" s="128">
        <f t="shared" si="0"/>
        <v>0</v>
      </c>
    </row>
    <row r="33" spans="1:5" ht="14.45" x14ac:dyDescent="0.3">
      <c r="A33" s="93">
        <f t="shared" si="1"/>
        <v>28</v>
      </c>
      <c r="B33" s="126" t="s">
        <v>22</v>
      </c>
      <c r="C33" s="127"/>
      <c r="D33" s="126"/>
      <c r="E33" s="128">
        <f t="shared" si="0"/>
        <v>0</v>
      </c>
    </row>
    <row r="34" spans="1:5" ht="14.45" x14ac:dyDescent="0.3">
      <c r="A34" s="93">
        <f t="shared" si="1"/>
        <v>29</v>
      </c>
      <c r="B34" s="126" t="s">
        <v>22</v>
      </c>
      <c r="C34" s="127"/>
      <c r="D34" s="126"/>
      <c r="E34" s="128">
        <f t="shared" si="0"/>
        <v>0</v>
      </c>
    </row>
    <row r="35" spans="1:5" ht="14.45" x14ac:dyDescent="0.3">
      <c r="A35" s="93">
        <f t="shared" si="1"/>
        <v>30</v>
      </c>
      <c r="B35" s="126" t="s">
        <v>22</v>
      </c>
      <c r="C35" s="127"/>
      <c r="D35" s="126"/>
      <c r="E35" s="128">
        <f t="shared" si="0"/>
        <v>0</v>
      </c>
    </row>
    <row r="36" spans="1:5" ht="14.45" x14ac:dyDescent="0.3">
      <c r="A36" s="93">
        <f t="shared" si="1"/>
        <v>31</v>
      </c>
      <c r="B36" s="126" t="s">
        <v>22</v>
      </c>
      <c r="C36" s="127"/>
      <c r="D36" s="126"/>
      <c r="E36" s="128">
        <f t="shared" si="0"/>
        <v>0</v>
      </c>
    </row>
    <row r="37" spans="1:5" ht="14.45" x14ac:dyDescent="0.3">
      <c r="A37" s="93">
        <f t="shared" si="1"/>
        <v>32</v>
      </c>
      <c r="B37" s="126" t="s">
        <v>22</v>
      </c>
      <c r="C37" s="127"/>
      <c r="D37" s="126"/>
      <c r="E37" s="128">
        <f t="shared" si="0"/>
        <v>0</v>
      </c>
    </row>
    <row r="38" spans="1:5" ht="14.45" x14ac:dyDescent="0.3">
      <c r="A38" s="93">
        <f t="shared" si="1"/>
        <v>33</v>
      </c>
      <c r="B38" s="126" t="s">
        <v>22</v>
      </c>
      <c r="C38" s="127"/>
      <c r="D38" s="126"/>
      <c r="E38" s="128">
        <f t="shared" si="0"/>
        <v>0</v>
      </c>
    </row>
    <row r="39" spans="1:5" ht="14.45" x14ac:dyDescent="0.3">
      <c r="A39" s="93">
        <f t="shared" si="1"/>
        <v>34</v>
      </c>
      <c r="B39" s="126" t="s">
        <v>22</v>
      </c>
      <c r="C39" s="127"/>
      <c r="D39" s="126"/>
      <c r="E39" s="128">
        <f t="shared" si="0"/>
        <v>0</v>
      </c>
    </row>
    <row r="40" spans="1:5" ht="14.45" x14ac:dyDescent="0.3">
      <c r="A40" s="93">
        <f t="shared" si="1"/>
        <v>35</v>
      </c>
      <c r="B40" s="126" t="s">
        <v>22</v>
      </c>
      <c r="C40" s="127"/>
      <c r="D40" s="126"/>
      <c r="E40" s="128">
        <f t="shared" si="0"/>
        <v>0</v>
      </c>
    </row>
    <row r="41" spans="1:5" ht="14.45" x14ac:dyDescent="0.3">
      <c r="A41" s="93">
        <f t="shared" si="1"/>
        <v>36</v>
      </c>
      <c r="B41" s="126" t="s">
        <v>22</v>
      </c>
      <c r="C41" s="127"/>
      <c r="D41" s="126"/>
      <c r="E41" s="128">
        <f t="shared" si="0"/>
        <v>0</v>
      </c>
    </row>
    <row r="42" spans="1:5" thickBot="1" x14ac:dyDescent="0.35">
      <c r="A42" s="129" t="s">
        <v>23</v>
      </c>
      <c r="B42" s="130"/>
      <c r="C42" s="130"/>
      <c r="D42" s="130"/>
      <c r="E42" s="131">
        <f>SUM(E6:E41)</f>
        <v>100</v>
      </c>
    </row>
  </sheetData>
  <sheetProtection password="D05C" sheet="1" objects="1" scenarios="1"/>
  <mergeCells count="3">
    <mergeCell ref="A2:E2"/>
    <mergeCell ref="A42:D42"/>
    <mergeCell ref="A3:E3"/>
  </mergeCells>
  <pageMargins left="0.25" right="0.25" top="0.75" bottom="0.25" header="0.3" footer="0.3"/>
  <pageSetup orientation="portrait" r:id="rId1"/>
  <headerFooter>
    <oddHeader>&amp;CU.S. DOT SOLICITATION FOR SMALL BUSINESS INNOVATION RESEARCH PROGRAM
APPENDIX C &amp;G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4"/>
  <sheetViews>
    <sheetView view="pageLayout" zoomScale="80" zoomScaleNormal="100" zoomScalePageLayoutView="80" workbookViewId="0">
      <selection activeCell="B7" sqref="B7"/>
    </sheetView>
  </sheetViews>
  <sheetFormatPr defaultRowHeight="15" x14ac:dyDescent="0.25"/>
  <cols>
    <col min="1" max="1" width="6.5703125" customWidth="1"/>
    <col min="2" max="2" width="40.42578125" customWidth="1"/>
    <col min="3" max="3" width="12.42578125" customWidth="1"/>
    <col min="4" max="4" width="10.140625" customWidth="1"/>
    <col min="5" max="5" width="27.85546875" customWidth="1"/>
  </cols>
  <sheetData>
    <row r="2" spans="1:6" ht="18.75" x14ac:dyDescent="0.3">
      <c r="A2" s="66" t="s">
        <v>26</v>
      </c>
      <c r="B2" s="66"/>
      <c r="C2" s="66"/>
      <c r="D2" s="66"/>
      <c r="E2" s="66"/>
      <c r="F2" s="19"/>
    </row>
    <row r="3" spans="1:6" ht="18.75" x14ac:dyDescent="0.3">
      <c r="A3" s="67" t="s">
        <v>80</v>
      </c>
      <c r="B3" s="67"/>
      <c r="C3" s="67"/>
      <c r="D3" s="67"/>
      <c r="E3" s="67"/>
      <c r="F3" s="19"/>
    </row>
    <row r="4" spans="1:6" ht="18.75" x14ac:dyDescent="0.3">
      <c r="A4" s="67" t="s">
        <v>27</v>
      </c>
      <c r="B4" s="67"/>
      <c r="C4" s="67"/>
      <c r="D4" s="67"/>
      <c r="E4" s="67"/>
      <c r="F4" s="19"/>
    </row>
    <row r="5" spans="1:6" ht="16.5" thickBot="1" x14ac:dyDescent="0.3">
      <c r="A5" s="29"/>
      <c r="B5" s="29"/>
      <c r="C5" s="29"/>
      <c r="D5" s="29"/>
      <c r="E5" s="29"/>
      <c r="F5" s="29"/>
    </row>
    <row r="6" spans="1:6" x14ac:dyDescent="0.25">
      <c r="A6" s="132"/>
      <c r="B6" s="133" t="s">
        <v>18</v>
      </c>
      <c r="C6" s="133" t="s">
        <v>19</v>
      </c>
      <c r="D6" s="133" t="s">
        <v>20</v>
      </c>
      <c r="E6" s="134" t="s">
        <v>21</v>
      </c>
    </row>
    <row r="7" spans="1:6" x14ac:dyDescent="0.25">
      <c r="A7" s="135">
        <v>1</v>
      </c>
      <c r="B7" s="136" t="s">
        <v>22</v>
      </c>
      <c r="C7" s="137"/>
      <c r="D7" s="136"/>
      <c r="E7" s="138">
        <f>D7*C7</f>
        <v>0</v>
      </c>
    </row>
    <row r="8" spans="1:6" x14ac:dyDescent="0.25">
      <c r="A8" s="139">
        <f>A7+1</f>
        <v>2</v>
      </c>
      <c r="B8" s="140"/>
      <c r="C8" s="141"/>
      <c r="D8" s="140"/>
      <c r="E8" s="142">
        <f t="shared" ref="E8:E26" si="0">D8*C8</f>
        <v>0</v>
      </c>
    </row>
    <row r="9" spans="1:6" x14ac:dyDescent="0.25">
      <c r="A9" s="139">
        <f t="shared" ref="A9:A26" si="1">A8+1</f>
        <v>3</v>
      </c>
      <c r="B9" s="140" t="s">
        <v>22</v>
      </c>
      <c r="C9" s="141"/>
      <c r="D9" s="140"/>
      <c r="E9" s="142">
        <f t="shared" si="0"/>
        <v>0</v>
      </c>
    </row>
    <row r="10" spans="1:6" x14ac:dyDescent="0.25">
      <c r="A10" s="139">
        <f t="shared" si="1"/>
        <v>4</v>
      </c>
      <c r="B10" s="140" t="s">
        <v>22</v>
      </c>
      <c r="C10" s="141"/>
      <c r="D10" s="140"/>
      <c r="E10" s="142">
        <f t="shared" si="0"/>
        <v>0</v>
      </c>
    </row>
    <row r="11" spans="1:6" x14ac:dyDescent="0.25">
      <c r="A11" s="139">
        <f t="shared" si="1"/>
        <v>5</v>
      </c>
      <c r="B11" s="140" t="s">
        <v>22</v>
      </c>
      <c r="C11" s="141"/>
      <c r="D11" s="140"/>
      <c r="E11" s="142">
        <f t="shared" si="0"/>
        <v>0</v>
      </c>
    </row>
    <row r="12" spans="1:6" x14ac:dyDescent="0.25">
      <c r="A12" s="139">
        <f t="shared" si="1"/>
        <v>6</v>
      </c>
      <c r="B12" s="140" t="s">
        <v>22</v>
      </c>
      <c r="C12" s="141"/>
      <c r="D12" s="140"/>
      <c r="E12" s="142">
        <f t="shared" si="0"/>
        <v>0</v>
      </c>
    </row>
    <row r="13" spans="1:6" x14ac:dyDescent="0.25">
      <c r="A13" s="139">
        <f t="shared" si="1"/>
        <v>7</v>
      </c>
      <c r="B13" s="140" t="s">
        <v>22</v>
      </c>
      <c r="C13" s="141"/>
      <c r="D13" s="140"/>
      <c r="E13" s="142">
        <f t="shared" si="0"/>
        <v>0</v>
      </c>
    </row>
    <row r="14" spans="1:6" x14ac:dyDescent="0.25">
      <c r="A14" s="139">
        <f t="shared" si="1"/>
        <v>8</v>
      </c>
      <c r="B14" s="140" t="s">
        <v>22</v>
      </c>
      <c r="C14" s="141"/>
      <c r="D14" s="140"/>
      <c r="E14" s="142">
        <f t="shared" si="0"/>
        <v>0</v>
      </c>
    </row>
    <row r="15" spans="1:6" x14ac:dyDescent="0.25">
      <c r="A15" s="139">
        <f t="shared" si="1"/>
        <v>9</v>
      </c>
      <c r="B15" s="140" t="s">
        <v>22</v>
      </c>
      <c r="C15" s="141"/>
      <c r="D15" s="140"/>
      <c r="E15" s="142">
        <f t="shared" si="0"/>
        <v>0</v>
      </c>
    </row>
    <row r="16" spans="1:6" x14ac:dyDescent="0.25">
      <c r="A16" s="139">
        <f t="shared" si="1"/>
        <v>10</v>
      </c>
      <c r="B16" s="140" t="s">
        <v>22</v>
      </c>
      <c r="C16" s="141"/>
      <c r="D16" s="140"/>
      <c r="E16" s="142">
        <f t="shared" si="0"/>
        <v>0</v>
      </c>
    </row>
    <row r="17" spans="1:5" x14ac:dyDescent="0.25">
      <c r="A17" s="139">
        <f t="shared" si="1"/>
        <v>11</v>
      </c>
      <c r="B17" s="140" t="s">
        <v>22</v>
      </c>
      <c r="C17" s="141"/>
      <c r="D17" s="140"/>
      <c r="E17" s="142">
        <f t="shared" si="0"/>
        <v>0</v>
      </c>
    </row>
    <row r="18" spans="1:5" x14ac:dyDescent="0.25">
      <c r="A18" s="139">
        <f t="shared" si="1"/>
        <v>12</v>
      </c>
      <c r="B18" s="140" t="s">
        <v>22</v>
      </c>
      <c r="C18" s="141"/>
      <c r="D18" s="140"/>
      <c r="E18" s="142">
        <f t="shared" si="0"/>
        <v>0</v>
      </c>
    </row>
    <row r="19" spans="1:5" x14ac:dyDescent="0.25">
      <c r="A19" s="139">
        <f t="shared" si="1"/>
        <v>13</v>
      </c>
      <c r="B19" s="140" t="s">
        <v>22</v>
      </c>
      <c r="C19" s="141"/>
      <c r="D19" s="140"/>
      <c r="E19" s="142">
        <f t="shared" si="0"/>
        <v>0</v>
      </c>
    </row>
    <row r="20" spans="1:5" x14ac:dyDescent="0.25">
      <c r="A20" s="139">
        <f t="shared" si="1"/>
        <v>14</v>
      </c>
      <c r="B20" s="140" t="s">
        <v>22</v>
      </c>
      <c r="C20" s="141"/>
      <c r="D20" s="140"/>
      <c r="E20" s="142">
        <f t="shared" si="0"/>
        <v>0</v>
      </c>
    </row>
    <row r="21" spans="1:5" x14ac:dyDescent="0.25">
      <c r="A21" s="139">
        <f t="shared" si="1"/>
        <v>15</v>
      </c>
      <c r="B21" s="140" t="s">
        <v>22</v>
      </c>
      <c r="C21" s="141"/>
      <c r="D21" s="140"/>
      <c r="E21" s="142">
        <f t="shared" si="0"/>
        <v>0</v>
      </c>
    </row>
    <row r="22" spans="1:5" x14ac:dyDescent="0.25">
      <c r="A22" s="139">
        <f t="shared" si="1"/>
        <v>16</v>
      </c>
      <c r="B22" s="140" t="s">
        <v>22</v>
      </c>
      <c r="C22" s="141"/>
      <c r="D22" s="140"/>
      <c r="E22" s="142">
        <f t="shared" si="0"/>
        <v>0</v>
      </c>
    </row>
    <row r="23" spans="1:5" x14ac:dyDescent="0.25">
      <c r="A23" s="139">
        <f t="shared" si="1"/>
        <v>17</v>
      </c>
      <c r="B23" s="140" t="s">
        <v>22</v>
      </c>
      <c r="C23" s="141"/>
      <c r="D23" s="140"/>
      <c r="E23" s="142">
        <f t="shared" si="0"/>
        <v>0</v>
      </c>
    </row>
    <row r="24" spans="1:5" x14ac:dyDescent="0.25">
      <c r="A24" s="139">
        <f t="shared" si="1"/>
        <v>18</v>
      </c>
      <c r="B24" s="140" t="s">
        <v>22</v>
      </c>
      <c r="C24" s="141"/>
      <c r="D24" s="140"/>
      <c r="E24" s="142">
        <f t="shared" si="0"/>
        <v>0</v>
      </c>
    </row>
    <row r="25" spans="1:5" ht="14.45" x14ac:dyDescent="0.3">
      <c r="A25" s="139">
        <f t="shared" si="1"/>
        <v>19</v>
      </c>
      <c r="B25" s="140" t="s">
        <v>22</v>
      </c>
      <c r="C25" s="141"/>
      <c r="D25" s="140"/>
      <c r="E25" s="142">
        <f t="shared" si="0"/>
        <v>0</v>
      </c>
    </row>
    <row r="26" spans="1:5" ht="14.45" x14ac:dyDescent="0.3">
      <c r="A26" s="139">
        <f t="shared" si="1"/>
        <v>20</v>
      </c>
      <c r="B26" s="140" t="s">
        <v>22</v>
      </c>
      <c r="C26" s="141"/>
      <c r="D26" s="140"/>
      <c r="E26" s="142">
        <f t="shared" si="0"/>
        <v>0</v>
      </c>
    </row>
    <row r="27" spans="1:5" thickBot="1" x14ac:dyDescent="0.35">
      <c r="A27" s="129" t="s">
        <v>75</v>
      </c>
      <c r="B27" s="143"/>
      <c r="C27" s="143"/>
      <c r="D27" s="143"/>
      <c r="E27" s="144">
        <f>SUM(E7:E26)</f>
        <v>0</v>
      </c>
    </row>
    <row r="28" spans="1:5" thickBot="1" x14ac:dyDescent="0.35">
      <c r="A28" s="145"/>
      <c r="B28" s="146"/>
      <c r="C28" s="146"/>
      <c r="D28" s="146"/>
      <c r="E28" s="146"/>
    </row>
    <row r="29" spans="1:5" ht="14.45" x14ac:dyDescent="0.3">
      <c r="A29" s="147" t="s">
        <v>28</v>
      </c>
      <c r="B29" s="148"/>
      <c r="C29" s="148"/>
      <c r="D29" s="148"/>
      <c r="E29" s="149"/>
    </row>
    <row r="30" spans="1:5" ht="14.45" x14ac:dyDescent="0.3">
      <c r="A30" s="150"/>
      <c r="B30" s="151" t="s">
        <v>18</v>
      </c>
      <c r="C30" s="152"/>
      <c r="D30" s="152"/>
      <c r="E30" s="153" t="s">
        <v>21</v>
      </c>
    </row>
    <row r="31" spans="1:5" ht="14.45" x14ac:dyDescent="0.3">
      <c r="A31" s="139">
        <v>1</v>
      </c>
      <c r="B31" s="154"/>
      <c r="C31" s="155"/>
      <c r="D31" s="155"/>
      <c r="E31" s="142"/>
    </row>
    <row r="32" spans="1:5" ht="14.45" x14ac:dyDescent="0.3">
      <c r="A32" s="139">
        <f>A31+1</f>
        <v>2</v>
      </c>
      <c r="B32" s="154"/>
      <c r="C32" s="155"/>
      <c r="D32" s="155"/>
      <c r="E32" s="142">
        <v>0</v>
      </c>
    </row>
    <row r="33" spans="1:5" ht="14.45" x14ac:dyDescent="0.3">
      <c r="A33" s="139">
        <f t="shared" ref="A33:A38" si="2">A32+1</f>
        <v>3</v>
      </c>
      <c r="B33" s="154"/>
      <c r="C33" s="155"/>
      <c r="D33" s="155"/>
      <c r="E33" s="142">
        <v>0</v>
      </c>
    </row>
    <row r="34" spans="1:5" ht="14.45" x14ac:dyDescent="0.3">
      <c r="A34" s="139">
        <f t="shared" si="2"/>
        <v>4</v>
      </c>
      <c r="B34" s="154"/>
      <c r="C34" s="155"/>
      <c r="D34" s="155"/>
      <c r="E34" s="142">
        <v>0</v>
      </c>
    </row>
    <row r="35" spans="1:5" ht="14.45" x14ac:dyDescent="0.3">
      <c r="A35" s="139">
        <f t="shared" si="2"/>
        <v>5</v>
      </c>
      <c r="B35" s="154"/>
      <c r="C35" s="155"/>
      <c r="D35" s="155"/>
      <c r="E35" s="142">
        <v>0</v>
      </c>
    </row>
    <row r="36" spans="1:5" ht="14.45" x14ac:dyDescent="0.3">
      <c r="A36" s="139">
        <f t="shared" si="2"/>
        <v>6</v>
      </c>
      <c r="B36" s="154"/>
      <c r="C36" s="155"/>
      <c r="D36" s="155"/>
      <c r="E36" s="142">
        <v>0</v>
      </c>
    </row>
    <row r="37" spans="1:5" ht="14.45" x14ac:dyDescent="0.3">
      <c r="A37" s="139">
        <f t="shared" si="2"/>
        <v>7</v>
      </c>
      <c r="B37" s="154"/>
      <c r="C37" s="155"/>
      <c r="D37" s="155"/>
      <c r="E37" s="142">
        <v>0</v>
      </c>
    </row>
    <row r="38" spans="1:5" ht="14.45" x14ac:dyDescent="0.3">
      <c r="A38" s="139">
        <f t="shared" si="2"/>
        <v>8</v>
      </c>
      <c r="B38" s="154"/>
      <c r="C38" s="155"/>
      <c r="D38" s="155"/>
      <c r="E38" s="142">
        <v>0</v>
      </c>
    </row>
    <row r="39" spans="1:5" thickBot="1" x14ac:dyDescent="0.35">
      <c r="A39" s="129" t="s">
        <v>39</v>
      </c>
      <c r="B39" s="143"/>
      <c r="C39" s="143"/>
      <c r="D39" s="143"/>
      <c r="E39" s="144">
        <f>SUM(E31:E38)</f>
        <v>0</v>
      </c>
    </row>
    <row r="40" spans="1:5" ht="14.45" x14ac:dyDescent="0.3">
      <c r="A40" s="5"/>
      <c r="B40" s="4"/>
      <c r="C40" s="6"/>
      <c r="D40" s="4"/>
      <c r="E40" s="8"/>
    </row>
    <row r="41" spans="1:5" ht="14.45" x14ac:dyDescent="0.3">
      <c r="A41" s="5"/>
      <c r="B41" s="4"/>
      <c r="C41" s="6"/>
      <c r="D41" s="4"/>
      <c r="E41" s="8"/>
    </row>
    <row r="42" spans="1:5" ht="14.45" x14ac:dyDescent="0.3">
      <c r="A42" s="5"/>
      <c r="B42" s="4"/>
      <c r="C42" s="6"/>
      <c r="D42" s="4"/>
      <c r="E42" s="8"/>
    </row>
    <row r="43" spans="1:5" ht="14.45" x14ac:dyDescent="0.3">
      <c r="A43" s="5"/>
      <c r="B43" s="4"/>
      <c r="C43" s="6"/>
      <c r="D43" s="4"/>
      <c r="E43" s="8"/>
    </row>
    <row r="44" spans="1:5" ht="14.45" x14ac:dyDescent="0.3">
      <c r="A44" s="57"/>
      <c r="B44" s="72"/>
      <c r="C44" s="72"/>
      <c r="D44" s="72"/>
      <c r="E44" s="7"/>
    </row>
  </sheetData>
  <sheetProtection password="D05C" sheet="1" objects="1" scenarios="1"/>
  <mergeCells count="17">
    <mergeCell ref="A39:D39"/>
    <mergeCell ref="A2:E2"/>
    <mergeCell ref="A3:E3"/>
    <mergeCell ref="A4:E4"/>
    <mergeCell ref="A44:D44"/>
    <mergeCell ref="A27:D27"/>
    <mergeCell ref="A29:E29"/>
    <mergeCell ref="B30:D30"/>
    <mergeCell ref="B31:D31"/>
    <mergeCell ref="B32:D32"/>
    <mergeCell ref="B33:D33"/>
    <mergeCell ref="B34:D34"/>
    <mergeCell ref="B35:D35"/>
    <mergeCell ref="B36:D36"/>
    <mergeCell ref="B37:D37"/>
    <mergeCell ref="B38:D38"/>
    <mergeCell ref="A28:E28"/>
  </mergeCells>
  <pageMargins left="0.25" right="0.25" top="0.75" bottom="0.25" header="0.3" footer="0.3"/>
  <pageSetup orientation="portrait" r:id="rId1"/>
  <headerFooter>
    <oddHeader>&amp;CU.S. DOT SOLICITATION FOR SMALL BUSINESS INNOVATION RESEARCH PROGRAM
APPENDIX C &amp;G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46"/>
  <sheetViews>
    <sheetView view="pageLayout" zoomScale="80" zoomScaleNormal="100" zoomScalePageLayoutView="80" workbookViewId="0">
      <selection activeCell="B7" sqref="B7"/>
    </sheetView>
  </sheetViews>
  <sheetFormatPr defaultRowHeight="15" x14ac:dyDescent="0.25"/>
  <cols>
    <col min="1" max="1" width="6.5703125" customWidth="1"/>
    <col min="2" max="2" width="38" customWidth="1"/>
    <col min="3" max="3" width="12.42578125" customWidth="1"/>
    <col min="4" max="4" width="10.140625" customWidth="1"/>
    <col min="5" max="5" width="28" customWidth="1"/>
  </cols>
  <sheetData>
    <row r="2" spans="1:6" ht="18.75" x14ac:dyDescent="0.3">
      <c r="A2" s="65" t="s">
        <v>33</v>
      </c>
      <c r="B2" s="65"/>
      <c r="C2" s="65"/>
      <c r="D2" s="65"/>
      <c r="E2" s="65"/>
      <c r="F2" s="29"/>
    </row>
    <row r="3" spans="1:6" ht="15.75" x14ac:dyDescent="0.25">
      <c r="A3" s="71" t="s">
        <v>81</v>
      </c>
      <c r="B3" s="71"/>
      <c r="C3" s="71"/>
      <c r="D3" s="71"/>
      <c r="E3" s="71"/>
      <c r="F3" s="29"/>
    </row>
    <row r="4" spans="1:6" ht="15.75" x14ac:dyDescent="0.25">
      <c r="A4" s="34"/>
      <c r="B4" s="34"/>
      <c r="C4" s="34"/>
      <c r="D4" s="34"/>
      <c r="E4" s="34"/>
      <c r="F4" s="29"/>
    </row>
    <row r="5" spans="1:6" ht="16.5" thickBot="1" x14ac:dyDescent="0.3">
      <c r="A5" s="74" t="s">
        <v>34</v>
      </c>
      <c r="B5" s="74"/>
      <c r="C5" s="74"/>
      <c r="D5" s="74"/>
      <c r="E5" s="74"/>
      <c r="F5" s="29"/>
    </row>
    <row r="6" spans="1:6" x14ac:dyDescent="0.25">
      <c r="A6" s="35"/>
      <c r="B6" s="36" t="s">
        <v>35</v>
      </c>
      <c r="C6" s="36" t="s">
        <v>19</v>
      </c>
      <c r="D6" s="36" t="s">
        <v>20</v>
      </c>
      <c r="E6" s="37" t="s">
        <v>21</v>
      </c>
    </row>
    <row r="7" spans="1:6" x14ac:dyDescent="0.25">
      <c r="A7" s="93">
        <v>1</v>
      </c>
      <c r="B7" s="126" t="s">
        <v>139</v>
      </c>
      <c r="C7" s="127"/>
      <c r="D7" s="126"/>
      <c r="E7" s="128">
        <f>D7*C7</f>
        <v>0</v>
      </c>
    </row>
    <row r="8" spans="1:6" x14ac:dyDescent="0.25">
      <c r="A8" s="93">
        <f>A7+1</f>
        <v>2</v>
      </c>
      <c r="B8" s="126" t="s">
        <v>22</v>
      </c>
      <c r="C8" s="127"/>
      <c r="D8" s="126"/>
      <c r="E8" s="128">
        <f t="shared" ref="E8:E26" si="0">D8*C8</f>
        <v>0</v>
      </c>
    </row>
    <row r="9" spans="1:6" x14ac:dyDescent="0.25">
      <c r="A9" s="93">
        <f t="shared" ref="A9:A26" si="1">A8+1</f>
        <v>3</v>
      </c>
      <c r="B9" s="126" t="s">
        <v>22</v>
      </c>
      <c r="C9" s="127"/>
      <c r="D9" s="126"/>
      <c r="E9" s="128">
        <f t="shared" si="0"/>
        <v>0</v>
      </c>
    </row>
    <row r="10" spans="1:6" x14ac:dyDescent="0.25">
      <c r="A10" s="93">
        <f t="shared" si="1"/>
        <v>4</v>
      </c>
      <c r="B10" s="126"/>
      <c r="C10" s="127"/>
      <c r="D10" s="126"/>
      <c r="E10" s="128">
        <f t="shared" si="0"/>
        <v>0</v>
      </c>
    </row>
    <row r="11" spans="1:6" x14ac:dyDescent="0.25">
      <c r="A11" s="93">
        <f t="shared" si="1"/>
        <v>5</v>
      </c>
      <c r="B11" s="126" t="s">
        <v>22</v>
      </c>
      <c r="C11" s="127"/>
      <c r="D11" s="126"/>
      <c r="E11" s="128">
        <f t="shared" si="0"/>
        <v>0</v>
      </c>
    </row>
    <row r="12" spans="1:6" x14ac:dyDescent="0.25">
      <c r="A12" s="93">
        <f t="shared" si="1"/>
        <v>6</v>
      </c>
      <c r="B12" s="126" t="s">
        <v>22</v>
      </c>
      <c r="C12" s="127"/>
      <c r="D12" s="126"/>
      <c r="E12" s="128">
        <f t="shared" si="0"/>
        <v>0</v>
      </c>
    </row>
    <row r="13" spans="1:6" x14ac:dyDescent="0.25">
      <c r="A13" s="93">
        <f t="shared" si="1"/>
        <v>7</v>
      </c>
      <c r="B13" s="126" t="s">
        <v>22</v>
      </c>
      <c r="C13" s="127"/>
      <c r="D13" s="126"/>
      <c r="E13" s="128">
        <f t="shared" si="0"/>
        <v>0</v>
      </c>
    </row>
    <row r="14" spans="1:6" x14ac:dyDescent="0.25">
      <c r="A14" s="93">
        <f t="shared" si="1"/>
        <v>8</v>
      </c>
      <c r="B14" s="126" t="s">
        <v>22</v>
      </c>
      <c r="C14" s="127"/>
      <c r="D14" s="126"/>
      <c r="E14" s="128">
        <f t="shared" si="0"/>
        <v>0</v>
      </c>
    </row>
    <row r="15" spans="1:6" x14ac:dyDescent="0.25">
      <c r="A15" s="93">
        <f t="shared" si="1"/>
        <v>9</v>
      </c>
      <c r="B15" s="126" t="s">
        <v>22</v>
      </c>
      <c r="C15" s="127"/>
      <c r="D15" s="126"/>
      <c r="E15" s="128">
        <f t="shared" si="0"/>
        <v>0</v>
      </c>
    </row>
    <row r="16" spans="1:6" x14ac:dyDescent="0.25">
      <c r="A16" s="93">
        <f t="shared" si="1"/>
        <v>10</v>
      </c>
      <c r="B16" s="126" t="s">
        <v>22</v>
      </c>
      <c r="C16" s="127"/>
      <c r="D16" s="126"/>
      <c r="E16" s="128">
        <f t="shared" si="0"/>
        <v>0</v>
      </c>
    </row>
    <row r="17" spans="1:5" x14ac:dyDescent="0.25">
      <c r="A17" s="93">
        <f t="shared" si="1"/>
        <v>11</v>
      </c>
      <c r="B17" s="126" t="s">
        <v>22</v>
      </c>
      <c r="C17" s="127"/>
      <c r="D17" s="126"/>
      <c r="E17" s="128">
        <f t="shared" si="0"/>
        <v>0</v>
      </c>
    </row>
    <row r="18" spans="1:5" x14ac:dyDescent="0.25">
      <c r="A18" s="93">
        <f t="shared" si="1"/>
        <v>12</v>
      </c>
      <c r="B18" s="126" t="s">
        <v>22</v>
      </c>
      <c r="C18" s="127"/>
      <c r="D18" s="126"/>
      <c r="E18" s="128">
        <f t="shared" si="0"/>
        <v>0</v>
      </c>
    </row>
    <row r="19" spans="1:5" x14ac:dyDescent="0.25">
      <c r="A19" s="93">
        <f t="shared" si="1"/>
        <v>13</v>
      </c>
      <c r="B19" s="126" t="s">
        <v>22</v>
      </c>
      <c r="C19" s="127"/>
      <c r="D19" s="126"/>
      <c r="E19" s="128">
        <f t="shared" si="0"/>
        <v>0</v>
      </c>
    </row>
    <row r="20" spans="1:5" x14ac:dyDescent="0.25">
      <c r="A20" s="93">
        <f t="shared" si="1"/>
        <v>14</v>
      </c>
      <c r="B20" s="126" t="s">
        <v>22</v>
      </c>
      <c r="C20" s="127"/>
      <c r="D20" s="126"/>
      <c r="E20" s="128">
        <f t="shared" si="0"/>
        <v>0</v>
      </c>
    </row>
    <row r="21" spans="1:5" x14ac:dyDescent="0.25">
      <c r="A21" s="93">
        <f t="shared" si="1"/>
        <v>15</v>
      </c>
      <c r="B21" s="126" t="s">
        <v>22</v>
      </c>
      <c r="C21" s="127"/>
      <c r="D21" s="126"/>
      <c r="E21" s="128">
        <f t="shared" si="0"/>
        <v>0</v>
      </c>
    </row>
    <row r="22" spans="1:5" x14ac:dyDescent="0.25">
      <c r="A22" s="93">
        <f t="shared" si="1"/>
        <v>16</v>
      </c>
      <c r="B22" s="126" t="s">
        <v>22</v>
      </c>
      <c r="C22" s="127"/>
      <c r="D22" s="126"/>
      <c r="E22" s="128">
        <f t="shared" si="0"/>
        <v>0</v>
      </c>
    </row>
    <row r="23" spans="1:5" x14ac:dyDescent="0.25">
      <c r="A23" s="93">
        <f t="shared" si="1"/>
        <v>17</v>
      </c>
      <c r="B23" s="126" t="s">
        <v>22</v>
      </c>
      <c r="C23" s="127"/>
      <c r="D23" s="126"/>
      <c r="E23" s="128">
        <f t="shared" si="0"/>
        <v>0</v>
      </c>
    </row>
    <row r="24" spans="1:5" x14ac:dyDescent="0.25">
      <c r="A24" s="93">
        <f t="shared" si="1"/>
        <v>18</v>
      </c>
      <c r="B24" s="126" t="s">
        <v>22</v>
      </c>
      <c r="C24" s="127"/>
      <c r="D24" s="126"/>
      <c r="E24" s="128">
        <f t="shared" si="0"/>
        <v>0</v>
      </c>
    </row>
    <row r="25" spans="1:5" x14ac:dyDescent="0.25">
      <c r="A25" s="93">
        <f t="shared" si="1"/>
        <v>19</v>
      </c>
      <c r="B25" s="126" t="s">
        <v>22</v>
      </c>
      <c r="C25" s="127"/>
      <c r="D25" s="126"/>
      <c r="E25" s="128">
        <f t="shared" si="0"/>
        <v>0</v>
      </c>
    </row>
    <row r="26" spans="1:5" x14ac:dyDescent="0.25">
      <c r="A26" s="93">
        <f t="shared" si="1"/>
        <v>20</v>
      </c>
      <c r="B26" s="126" t="s">
        <v>22</v>
      </c>
      <c r="C26" s="127"/>
      <c r="D26" s="126"/>
      <c r="E26" s="128">
        <f t="shared" si="0"/>
        <v>0</v>
      </c>
    </row>
    <row r="27" spans="1:5" ht="15.75" thickBot="1" x14ac:dyDescent="0.3">
      <c r="A27" s="129" t="s">
        <v>40</v>
      </c>
      <c r="B27" s="143"/>
      <c r="C27" s="143"/>
      <c r="D27" s="143"/>
      <c r="E27" s="144">
        <f>SUM(E7:E26)</f>
        <v>0</v>
      </c>
    </row>
    <row r="28" spans="1:5" x14ac:dyDescent="0.25">
      <c r="A28" s="156"/>
      <c r="B28" s="157"/>
      <c r="C28" s="157"/>
      <c r="D28" s="157"/>
      <c r="E28" s="158"/>
    </row>
    <row r="29" spans="1:5" ht="15.75" thickBot="1" x14ac:dyDescent="0.3">
      <c r="A29" s="145" t="s">
        <v>36</v>
      </c>
      <c r="B29" s="159"/>
      <c r="C29" s="159"/>
      <c r="D29" s="159"/>
      <c r="E29" s="159"/>
    </row>
    <row r="30" spans="1:5" x14ac:dyDescent="0.25">
      <c r="A30" s="160"/>
      <c r="B30" s="161" t="s">
        <v>18</v>
      </c>
      <c r="C30" s="161" t="s">
        <v>19</v>
      </c>
      <c r="D30" s="161" t="s">
        <v>20</v>
      </c>
      <c r="E30" s="162" t="s">
        <v>21</v>
      </c>
    </row>
    <row r="31" spans="1:5" x14ac:dyDescent="0.25">
      <c r="A31" s="93">
        <v>1</v>
      </c>
      <c r="B31" s="163" t="s">
        <v>139</v>
      </c>
      <c r="C31" s="164"/>
      <c r="D31" s="163"/>
      <c r="E31" s="128">
        <f>D31*C31</f>
        <v>0</v>
      </c>
    </row>
    <row r="32" spans="1:5" x14ac:dyDescent="0.25">
      <c r="A32" s="93">
        <f>A31+1</f>
        <v>2</v>
      </c>
      <c r="B32" s="163"/>
      <c r="C32" s="164"/>
      <c r="D32" s="163"/>
      <c r="E32" s="128">
        <f t="shared" ref="E32:E45" si="2">D32*C32</f>
        <v>0</v>
      </c>
    </row>
    <row r="33" spans="1:5" x14ac:dyDescent="0.25">
      <c r="A33" s="93">
        <f t="shared" ref="A33:A38" si="3">A32+1</f>
        <v>3</v>
      </c>
      <c r="B33" s="163"/>
      <c r="C33" s="164"/>
      <c r="D33" s="163"/>
      <c r="E33" s="128">
        <f t="shared" si="2"/>
        <v>0</v>
      </c>
    </row>
    <row r="34" spans="1:5" x14ac:dyDescent="0.25">
      <c r="A34" s="93">
        <f t="shared" si="3"/>
        <v>4</v>
      </c>
      <c r="B34" s="163"/>
      <c r="C34" s="164"/>
      <c r="D34" s="163"/>
      <c r="E34" s="128">
        <f t="shared" si="2"/>
        <v>0</v>
      </c>
    </row>
    <row r="35" spans="1:5" x14ac:dyDescent="0.25">
      <c r="A35" s="93">
        <f t="shared" si="3"/>
        <v>5</v>
      </c>
      <c r="B35" s="163"/>
      <c r="C35" s="164"/>
      <c r="D35" s="163"/>
      <c r="E35" s="128">
        <f t="shared" si="2"/>
        <v>0</v>
      </c>
    </row>
    <row r="36" spans="1:5" x14ac:dyDescent="0.25">
      <c r="A36" s="93">
        <f t="shared" si="3"/>
        <v>6</v>
      </c>
      <c r="B36" s="163"/>
      <c r="C36" s="164"/>
      <c r="D36" s="163"/>
      <c r="E36" s="128">
        <f t="shared" si="2"/>
        <v>0</v>
      </c>
    </row>
    <row r="37" spans="1:5" x14ac:dyDescent="0.25">
      <c r="A37" s="93">
        <f t="shared" si="3"/>
        <v>7</v>
      </c>
      <c r="B37" s="163"/>
      <c r="C37" s="164"/>
      <c r="D37" s="163"/>
      <c r="E37" s="128">
        <f t="shared" si="2"/>
        <v>0</v>
      </c>
    </row>
    <row r="38" spans="1:5" x14ac:dyDescent="0.25">
      <c r="A38" s="93">
        <f t="shared" si="3"/>
        <v>8</v>
      </c>
      <c r="B38" s="163"/>
      <c r="C38" s="164"/>
      <c r="D38" s="163"/>
      <c r="E38" s="128">
        <f t="shared" si="2"/>
        <v>0</v>
      </c>
    </row>
    <row r="39" spans="1:5" x14ac:dyDescent="0.25">
      <c r="A39" s="93">
        <f t="shared" ref="A39:A45" si="4">A38+1</f>
        <v>9</v>
      </c>
      <c r="B39" s="163"/>
      <c r="C39" s="164"/>
      <c r="D39" s="163"/>
      <c r="E39" s="128">
        <f t="shared" si="2"/>
        <v>0</v>
      </c>
    </row>
    <row r="40" spans="1:5" x14ac:dyDescent="0.25">
      <c r="A40" s="93">
        <f t="shared" si="4"/>
        <v>10</v>
      </c>
      <c r="B40" s="163"/>
      <c r="C40" s="164"/>
      <c r="D40" s="163"/>
      <c r="E40" s="128">
        <f t="shared" si="2"/>
        <v>0</v>
      </c>
    </row>
    <row r="41" spans="1:5" x14ac:dyDescent="0.25">
      <c r="A41" s="93">
        <f t="shared" si="4"/>
        <v>11</v>
      </c>
      <c r="B41" s="163"/>
      <c r="C41" s="164"/>
      <c r="D41" s="163"/>
      <c r="E41" s="128">
        <f t="shared" si="2"/>
        <v>0</v>
      </c>
    </row>
    <row r="42" spans="1:5" x14ac:dyDescent="0.25">
      <c r="A42" s="93">
        <f t="shared" si="4"/>
        <v>12</v>
      </c>
      <c r="B42" s="163"/>
      <c r="C42" s="164"/>
      <c r="D42" s="163"/>
      <c r="E42" s="128">
        <f t="shared" si="2"/>
        <v>0</v>
      </c>
    </row>
    <row r="43" spans="1:5" x14ac:dyDescent="0.25">
      <c r="A43" s="93">
        <f t="shared" si="4"/>
        <v>13</v>
      </c>
      <c r="B43" s="163"/>
      <c r="C43" s="164"/>
      <c r="D43" s="163"/>
      <c r="E43" s="128">
        <f t="shared" si="2"/>
        <v>0</v>
      </c>
    </row>
    <row r="44" spans="1:5" x14ac:dyDescent="0.25">
      <c r="A44" s="93">
        <f t="shared" si="4"/>
        <v>14</v>
      </c>
      <c r="B44" s="163"/>
      <c r="C44" s="164"/>
      <c r="D44" s="163"/>
      <c r="E44" s="128">
        <f t="shared" si="2"/>
        <v>0</v>
      </c>
    </row>
    <row r="45" spans="1:5" ht="14.45" x14ac:dyDescent="0.3">
      <c r="A45" s="93">
        <f t="shared" si="4"/>
        <v>15</v>
      </c>
      <c r="B45" s="163"/>
      <c r="C45" s="164"/>
      <c r="D45" s="163"/>
      <c r="E45" s="128">
        <f t="shared" si="2"/>
        <v>0</v>
      </c>
    </row>
    <row r="46" spans="1:5" thickBot="1" x14ac:dyDescent="0.35">
      <c r="A46" s="129" t="s">
        <v>37</v>
      </c>
      <c r="B46" s="165"/>
      <c r="C46" s="165"/>
      <c r="D46" s="165"/>
      <c r="E46" s="166">
        <f>SUM(E31:E45)</f>
        <v>0</v>
      </c>
    </row>
  </sheetData>
  <sheetProtection password="D05C" sheet="1" objects="1" scenarios="1"/>
  <mergeCells count="6">
    <mergeCell ref="A2:E2"/>
    <mergeCell ref="A3:E3"/>
    <mergeCell ref="A5:E5"/>
    <mergeCell ref="A46:D46"/>
    <mergeCell ref="A27:D27"/>
    <mergeCell ref="A29:E29"/>
  </mergeCells>
  <pageMargins left="0.25" right="0.25" top="0.75" bottom="0.25" header="0.3" footer="0.3"/>
  <pageSetup orientation="portrait" r:id="rId1"/>
  <headerFooter>
    <oddHeader>&amp;CU.S. DOT SOLICITATION FOR SMALL BUSINESS INNOVATION RESEARCH PROGRAM
APPENDIX C &amp;G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8"/>
  <sheetViews>
    <sheetView view="pageLayout" topLeftCell="A4" zoomScale="80" zoomScaleNormal="100" zoomScalePageLayoutView="80" workbookViewId="0">
      <selection activeCell="E7" sqref="E7"/>
    </sheetView>
  </sheetViews>
  <sheetFormatPr defaultRowHeight="15" x14ac:dyDescent="0.25"/>
  <cols>
    <col min="1" max="1" width="6.5703125" customWidth="1"/>
    <col min="2" max="2" width="40.140625" customWidth="1"/>
    <col min="3" max="3" width="12.42578125" customWidth="1"/>
    <col min="4" max="4" width="10.140625" customWidth="1"/>
    <col min="5" max="5" width="27.85546875" customWidth="1"/>
  </cols>
  <sheetData>
    <row r="1" spans="1:6" ht="15.75" x14ac:dyDescent="0.25">
      <c r="A1" s="29"/>
      <c r="B1" s="29"/>
      <c r="C1" s="29"/>
      <c r="D1" s="29"/>
      <c r="E1" s="29"/>
      <c r="F1" s="29"/>
    </row>
    <row r="2" spans="1:6" ht="18.75" x14ac:dyDescent="0.3">
      <c r="A2" s="65" t="s">
        <v>41</v>
      </c>
      <c r="B2" s="65"/>
      <c r="C2" s="65"/>
      <c r="D2" s="65"/>
      <c r="E2" s="65"/>
      <c r="F2" s="29"/>
    </row>
    <row r="3" spans="1:6" ht="15.75" x14ac:dyDescent="0.25">
      <c r="A3" s="71" t="s">
        <v>82</v>
      </c>
      <c r="B3" s="71"/>
      <c r="C3" s="71"/>
      <c r="D3" s="71"/>
      <c r="E3" s="71"/>
      <c r="F3" s="29"/>
    </row>
    <row r="4" spans="1:6" ht="15.75" x14ac:dyDescent="0.25">
      <c r="A4" s="29"/>
      <c r="B4" s="29"/>
      <c r="C4" s="29"/>
      <c r="D4" s="29"/>
      <c r="E4" s="29"/>
      <c r="F4" s="29"/>
    </row>
    <row r="5" spans="1:6" ht="16.5" thickBot="1" x14ac:dyDescent="0.3">
      <c r="A5" s="74" t="s">
        <v>42</v>
      </c>
      <c r="B5" s="74"/>
      <c r="C5" s="74"/>
      <c r="D5" s="74"/>
      <c r="E5" s="74"/>
      <c r="F5" s="29"/>
    </row>
    <row r="6" spans="1:6" x14ac:dyDescent="0.25">
      <c r="A6" s="35"/>
      <c r="B6" s="38" t="s">
        <v>43</v>
      </c>
      <c r="C6" s="38" t="s">
        <v>67</v>
      </c>
      <c r="D6" s="38" t="s">
        <v>20</v>
      </c>
      <c r="E6" s="37" t="s">
        <v>44</v>
      </c>
    </row>
    <row r="7" spans="1:6" x14ac:dyDescent="0.25">
      <c r="A7" s="93">
        <v>1</v>
      </c>
      <c r="B7" s="163" t="s">
        <v>141</v>
      </c>
      <c r="C7" s="163">
        <v>20</v>
      </c>
      <c r="D7" s="163">
        <v>10</v>
      </c>
      <c r="E7" s="128">
        <f>SUM(C7*D7)</f>
        <v>200</v>
      </c>
    </row>
    <row r="8" spans="1:6" x14ac:dyDescent="0.25">
      <c r="A8" s="93">
        <f>A7+1</f>
        <v>2</v>
      </c>
      <c r="B8" s="163" t="s">
        <v>140</v>
      </c>
      <c r="C8" s="163">
        <v>20</v>
      </c>
      <c r="D8" s="163">
        <v>10</v>
      </c>
      <c r="E8" s="128">
        <f t="shared" ref="E8:E26" si="0">D8*C8</f>
        <v>200</v>
      </c>
    </row>
    <row r="9" spans="1:6" x14ac:dyDescent="0.25">
      <c r="A9" s="93">
        <f t="shared" ref="A9:A26" si="1">A8+1</f>
        <v>3</v>
      </c>
      <c r="B9" s="163" t="s">
        <v>22</v>
      </c>
      <c r="C9" s="163"/>
      <c r="D9" s="163"/>
      <c r="E9" s="128">
        <f t="shared" si="0"/>
        <v>0</v>
      </c>
    </row>
    <row r="10" spans="1:6" x14ac:dyDescent="0.25">
      <c r="A10" s="93">
        <f t="shared" si="1"/>
        <v>4</v>
      </c>
      <c r="B10" s="163"/>
      <c r="C10" s="163"/>
      <c r="D10" s="163"/>
      <c r="E10" s="128">
        <f t="shared" si="0"/>
        <v>0</v>
      </c>
    </row>
    <row r="11" spans="1:6" x14ac:dyDescent="0.25">
      <c r="A11" s="93">
        <f t="shared" si="1"/>
        <v>5</v>
      </c>
      <c r="B11" s="163" t="s">
        <v>22</v>
      </c>
      <c r="C11" s="163"/>
      <c r="D11" s="163"/>
      <c r="E11" s="128">
        <f t="shared" si="0"/>
        <v>0</v>
      </c>
    </row>
    <row r="12" spans="1:6" x14ac:dyDescent="0.25">
      <c r="A12" s="93">
        <f t="shared" si="1"/>
        <v>6</v>
      </c>
      <c r="B12" s="163" t="s">
        <v>22</v>
      </c>
      <c r="C12" s="163"/>
      <c r="D12" s="163"/>
      <c r="E12" s="128">
        <f t="shared" si="0"/>
        <v>0</v>
      </c>
    </row>
    <row r="13" spans="1:6" x14ac:dyDescent="0.25">
      <c r="A13" s="93">
        <f t="shared" si="1"/>
        <v>7</v>
      </c>
      <c r="B13" s="163" t="s">
        <v>22</v>
      </c>
      <c r="C13" s="163"/>
      <c r="D13" s="163"/>
      <c r="E13" s="128">
        <f t="shared" si="0"/>
        <v>0</v>
      </c>
    </row>
    <row r="14" spans="1:6" x14ac:dyDescent="0.25">
      <c r="A14" s="93">
        <f t="shared" si="1"/>
        <v>8</v>
      </c>
      <c r="B14" s="163" t="s">
        <v>22</v>
      </c>
      <c r="C14" s="163"/>
      <c r="D14" s="163"/>
      <c r="E14" s="128">
        <f t="shared" si="0"/>
        <v>0</v>
      </c>
    </row>
    <row r="15" spans="1:6" x14ac:dyDescent="0.25">
      <c r="A15" s="93">
        <f t="shared" si="1"/>
        <v>9</v>
      </c>
      <c r="B15" s="163" t="s">
        <v>22</v>
      </c>
      <c r="C15" s="163"/>
      <c r="D15" s="163"/>
      <c r="E15" s="128">
        <f t="shared" si="0"/>
        <v>0</v>
      </c>
    </row>
    <row r="16" spans="1:6" x14ac:dyDescent="0.25">
      <c r="A16" s="93">
        <f t="shared" si="1"/>
        <v>10</v>
      </c>
      <c r="B16" s="163" t="s">
        <v>22</v>
      </c>
      <c r="C16" s="163"/>
      <c r="D16" s="163"/>
      <c r="E16" s="128">
        <f t="shared" si="0"/>
        <v>0</v>
      </c>
    </row>
    <row r="17" spans="1:5" x14ac:dyDescent="0.25">
      <c r="A17" s="93">
        <f t="shared" si="1"/>
        <v>11</v>
      </c>
      <c r="B17" s="163" t="s">
        <v>22</v>
      </c>
      <c r="C17" s="163"/>
      <c r="D17" s="163"/>
      <c r="E17" s="128">
        <f t="shared" si="0"/>
        <v>0</v>
      </c>
    </row>
    <row r="18" spans="1:5" x14ac:dyDescent="0.25">
      <c r="A18" s="93">
        <f t="shared" si="1"/>
        <v>12</v>
      </c>
      <c r="B18" s="163" t="s">
        <v>22</v>
      </c>
      <c r="C18" s="163"/>
      <c r="D18" s="163"/>
      <c r="E18" s="128">
        <f t="shared" si="0"/>
        <v>0</v>
      </c>
    </row>
    <row r="19" spans="1:5" x14ac:dyDescent="0.25">
      <c r="A19" s="93">
        <f t="shared" si="1"/>
        <v>13</v>
      </c>
      <c r="B19" s="163" t="s">
        <v>22</v>
      </c>
      <c r="C19" s="163"/>
      <c r="D19" s="163"/>
      <c r="E19" s="128">
        <f t="shared" si="0"/>
        <v>0</v>
      </c>
    </row>
    <row r="20" spans="1:5" x14ac:dyDescent="0.25">
      <c r="A20" s="93">
        <f t="shared" si="1"/>
        <v>14</v>
      </c>
      <c r="B20" s="163" t="s">
        <v>22</v>
      </c>
      <c r="C20" s="163"/>
      <c r="D20" s="163"/>
      <c r="E20" s="128">
        <f t="shared" si="0"/>
        <v>0</v>
      </c>
    </row>
    <row r="21" spans="1:5" x14ac:dyDescent="0.25">
      <c r="A21" s="93">
        <f t="shared" si="1"/>
        <v>15</v>
      </c>
      <c r="B21" s="163" t="s">
        <v>22</v>
      </c>
      <c r="C21" s="163"/>
      <c r="D21" s="163"/>
      <c r="E21" s="128">
        <f t="shared" si="0"/>
        <v>0</v>
      </c>
    </row>
    <row r="22" spans="1:5" x14ac:dyDescent="0.25">
      <c r="A22" s="93">
        <f t="shared" si="1"/>
        <v>16</v>
      </c>
      <c r="B22" s="163" t="s">
        <v>22</v>
      </c>
      <c r="C22" s="163"/>
      <c r="D22" s="163"/>
      <c r="E22" s="128">
        <f t="shared" si="0"/>
        <v>0</v>
      </c>
    </row>
    <row r="23" spans="1:5" x14ac:dyDescent="0.25">
      <c r="A23" s="93">
        <f t="shared" si="1"/>
        <v>17</v>
      </c>
      <c r="B23" s="163" t="s">
        <v>22</v>
      </c>
      <c r="C23" s="163"/>
      <c r="D23" s="163"/>
      <c r="E23" s="128">
        <f t="shared" si="0"/>
        <v>0</v>
      </c>
    </row>
    <row r="24" spans="1:5" x14ac:dyDescent="0.25">
      <c r="A24" s="93">
        <f t="shared" si="1"/>
        <v>18</v>
      </c>
      <c r="B24" s="163" t="s">
        <v>22</v>
      </c>
      <c r="C24" s="163"/>
      <c r="D24" s="163"/>
      <c r="E24" s="128">
        <f t="shared" si="0"/>
        <v>0</v>
      </c>
    </row>
    <row r="25" spans="1:5" x14ac:dyDescent="0.25">
      <c r="A25" s="93">
        <f t="shared" si="1"/>
        <v>19</v>
      </c>
      <c r="B25" s="163" t="s">
        <v>22</v>
      </c>
      <c r="C25" s="163"/>
      <c r="D25" s="163"/>
      <c r="E25" s="128">
        <f t="shared" si="0"/>
        <v>0</v>
      </c>
    </row>
    <row r="26" spans="1:5" x14ac:dyDescent="0.25">
      <c r="A26" s="93">
        <f t="shared" si="1"/>
        <v>20</v>
      </c>
      <c r="B26" s="163" t="s">
        <v>22</v>
      </c>
      <c r="C26" s="163"/>
      <c r="D26" s="163"/>
      <c r="E26" s="128">
        <f t="shared" si="0"/>
        <v>0</v>
      </c>
    </row>
    <row r="27" spans="1:5" ht="15.75" thickBot="1" x14ac:dyDescent="0.3">
      <c r="A27" s="129" t="s">
        <v>65</v>
      </c>
      <c r="B27" s="167"/>
      <c r="C27" s="167"/>
      <c r="D27" s="167"/>
      <c r="E27" s="144">
        <f>SUM(E7:E26)</f>
        <v>400</v>
      </c>
    </row>
    <row r="28" spans="1:5" x14ac:dyDescent="0.25">
      <c r="A28" s="168"/>
      <c r="B28" s="169"/>
      <c r="C28" s="169"/>
      <c r="D28" s="169"/>
      <c r="E28" s="170"/>
    </row>
    <row r="29" spans="1:5" ht="15.75" thickBot="1" x14ac:dyDescent="0.3">
      <c r="A29" s="145" t="s">
        <v>45</v>
      </c>
      <c r="B29" s="159"/>
      <c r="C29" s="159"/>
      <c r="D29" s="159"/>
      <c r="E29" s="159"/>
    </row>
    <row r="30" spans="1:5" x14ac:dyDescent="0.25">
      <c r="A30" s="132"/>
      <c r="B30" s="133" t="s">
        <v>43</v>
      </c>
      <c r="C30" s="133" t="s">
        <v>67</v>
      </c>
      <c r="D30" s="133" t="s">
        <v>20</v>
      </c>
      <c r="E30" s="134" t="s">
        <v>21</v>
      </c>
    </row>
    <row r="31" spans="1:5" x14ac:dyDescent="0.25">
      <c r="A31" s="171">
        <v>1</v>
      </c>
      <c r="B31" s="163" t="s">
        <v>142</v>
      </c>
      <c r="C31" s="164">
        <v>100</v>
      </c>
      <c r="D31" s="163">
        <v>250</v>
      </c>
      <c r="E31" s="128">
        <f>D31*C31</f>
        <v>25000</v>
      </c>
    </row>
    <row r="32" spans="1:5" x14ac:dyDescent="0.25">
      <c r="A32" s="171">
        <f>A31+1</f>
        <v>2</v>
      </c>
      <c r="B32" s="163" t="s">
        <v>138</v>
      </c>
      <c r="C32" s="164">
        <v>100</v>
      </c>
      <c r="D32" s="163">
        <v>175</v>
      </c>
      <c r="E32" s="128">
        <f>D32*C32</f>
        <v>17500</v>
      </c>
    </row>
    <row r="33" spans="1:5" x14ac:dyDescent="0.25">
      <c r="A33" s="171">
        <f t="shared" ref="A33:A45" si="2">A32+1</f>
        <v>3</v>
      </c>
      <c r="B33" s="163"/>
      <c r="C33" s="164"/>
      <c r="D33" s="163"/>
      <c r="E33" s="128">
        <f t="shared" ref="E33:E45" si="3">D33*C33</f>
        <v>0</v>
      </c>
    </row>
    <row r="34" spans="1:5" x14ac:dyDescent="0.25">
      <c r="A34" s="171">
        <f t="shared" si="2"/>
        <v>4</v>
      </c>
      <c r="B34" s="163"/>
      <c r="C34" s="164"/>
      <c r="D34" s="163"/>
      <c r="E34" s="128">
        <f t="shared" si="3"/>
        <v>0</v>
      </c>
    </row>
    <row r="35" spans="1:5" x14ac:dyDescent="0.25">
      <c r="A35" s="171">
        <f t="shared" si="2"/>
        <v>5</v>
      </c>
      <c r="B35" s="163"/>
      <c r="C35" s="164"/>
      <c r="D35" s="163"/>
      <c r="E35" s="128">
        <f t="shared" si="3"/>
        <v>0</v>
      </c>
    </row>
    <row r="36" spans="1:5" x14ac:dyDescent="0.25">
      <c r="A36" s="171">
        <f t="shared" si="2"/>
        <v>6</v>
      </c>
      <c r="B36" s="163"/>
      <c r="C36" s="164"/>
      <c r="D36" s="163"/>
      <c r="E36" s="128">
        <f t="shared" si="3"/>
        <v>0</v>
      </c>
    </row>
    <row r="37" spans="1:5" x14ac:dyDescent="0.25">
      <c r="A37" s="171">
        <f t="shared" si="2"/>
        <v>7</v>
      </c>
      <c r="B37" s="163"/>
      <c r="C37" s="164"/>
      <c r="D37" s="163"/>
      <c r="E37" s="128">
        <f t="shared" si="3"/>
        <v>0</v>
      </c>
    </row>
    <row r="38" spans="1:5" x14ac:dyDescent="0.25">
      <c r="A38" s="171">
        <f t="shared" si="2"/>
        <v>8</v>
      </c>
      <c r="B38" s="163"/>
      <c r="C38" s="164"/>
      <c r="D38" s="163"/>
      <c r="E38" s="128">
        <f t="shared" si="3"/>
        <v>0</v>
      </c>
    </row>
    <row r="39" spans="1:5" x14ac:dyDescent="0.25">
      <c r="A39" s="171">
        <f t="shared" si="2"/>
        <v>9</v>
      </c>
      <c r="B39" s="163"/>
      <c r="C39" s="164"/>
      <c r="D39" s="163"/>
      <c r="E39" s="128">
        <f t="shared" si="3"/>
        <v>0</v>
      </c>
    </row>
    <row r="40" spans="1:5" x14ac:dyDescent="0.25">
      <c r="A40" s="171">
        <f t="shared" si="2"/>
        <v>10</v>
      </c>
      <c r="B40" s="163"/>
      <c r="C40" s="164"/>
      <c r="D40" s="163"/>
      <c r="E40" s="128">
        <f t="shared" si="3"/>
        <v>0</v>
      </c>
    </row>
    <row r="41" spans="1:5" x14ac:dyDescent="0.25">
      <c r="A41" s="171">
        <f t="shared" si="2"/>
        <v>11</v>
      </c>
      <c r="B41" s="163"/>
      <c r="C41" s="164"/>
      <c r="D41" s="163"/>
      <c r="E41" s="128">
        <f t="shared" si="3"/>
        <v>0</v>
      </c>
    </row>
    <row r="42" spans="1:5" x14ac:dyDescent="0.25">
      <c r="A42" s="171">
        <f t="shared" si="2"/>
        <v>12</v>
      </c>
      <c r="B42" s="163"/>
      <c r="C42" s="164"/>
      <c r="D42" s="163"/>
      <c r="E42" s="128">
        <f t="shared" si="3"/>
        <v>0</v>
      </c>
    </row>
    <row r="43" spans="1:5" x14ac:dyDescent="0.25">
      <c r="A43" s="171">
        <f t="shared" si="2"/>
        <v>13</v>
      </c>
      <c r="B43" s="163"/>
      <c r="C43" s="164"/>
      <c r="D43" s="163"/>
      <c r="E43" s="128">
        <f t="shared" si="3"/>
        <v>0</v>
      </c>
    </row>
    <row r="44" spans="1:5" x14ac:dyDescent="0.25">
      <c r="A44" s="171">
        <f t="shared" si="2"/>
        <v>14</v>
      </c>
      <c r="B44" s="163"/>
      <c r="C44" s="164"/>
      <c r="D44" s="163"/>
      <c r="E44" s="128">
        <f t="shared" si="3"/>
        <v>0</v>
      </c>
    </row>
    <row r="45" spans="1:5" x14ac:dyDescent="0.25">
      <c r="A45" s="171">
        <f t="shared" si="2"/>
        <v>15</v>
      </c>
      <c r="B45" s="163"/>
      <c r="C45" s="164"/>
      <c r="D45" s="163"/>
      <c r="E45" s="128">
        <f t="shared" si="3"/>
        <v>0</v>
      </c>
    </row>
    <row r="46" spans="1:5" ht="15.75" thickBot="1" x14ac:dyDescent="0.3">
      <c r="A46" s="172" t="s">
        <v>46</v>
      </c>
      <c r="B46" s="173"/>
      <c r="C46" s="173"/>
      <c r="D46" s="173"/>
      <c r="E46" s="131">
        <f>SUM(E31:E45)</f>
        <v>42500</v>
      </c>
    </row>
    <row r="47" spans="1:5" x14ac:dyDescent="0.25">
      <c r="A47" s="39"/>
      <c r="B47" s="39"/>
      <c r="C47" s="39"/>
      <c r="D47" s="39"/>
    </row>
    <row r="48" spans="1:5" x14ac:dyDescent="0.25">
      <c r="A48" s="39"/>
      <c r="B48" s="39"/>
      <c r="C48" s="39"/>
      <c r="D48" s="39"/>
    </row>
  </sheetData>
  <sheetProtection password="D05C" sheet="1" objects="1" scenarios="1"/>
  <mergeCells count="6">
    <mergeCell ref="A2:E2"/>
    <mergeCell ref="A46:D46"/>
    <mergeCell ref="A27:D27"/>
    <mergeCell ref="A29:E29"/>
    <mergeCell ref="A5:E5"/>
    <mergeCell ref="A3:E3"/>
  </mergeCells>
  <printOptions gridLines="1"/>
  <pageMargins left="0.25" right="0.25" top="0.75" bottom="0.25" header="0.3" footer="0.3"/>
  <pageSetup orientation="portrait" r:id="rId1"/>
  <headerFooter>
    <oddHeader>&amp;CU.S. DOT SOLICITATION FOR SMALL BUSINESS INNOVATION RESEARCH PROGRAM
APPENDIX C &amp;G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4"/>
  <sheetViews>
    <sheetView view="pageLayout" zoomScale="80" zoomScaleNormal="100" zoomScalePageLayoutView="80" workbookViewId="0">
      <selection activeCell="H12" sqref="H12"/>
    </sheetView>
  </sheetViews>
  <sheetFormatPr defaultRowHeight="15" x14ac:dyDescent="0.25"/>
  <cols>
    <col min="1" max="1" width="5.42578125" customWidth="1"/>
    <col min="3" max="3" width="14.28515625" customWidth="1"/>
    <col min="5" max="6" width="11.28515625" customWidth="1"/>
    <col min="8" max="8" width="25.7109375" customWidth="1"/>
  </cols>
  <sheetData>
    <row r="2" spans="1:8" ht="18.75" x14ac:dyDescent="0.3">
      <c r="A2" s="66" t="s">
        <v>69</v>
      </c>
      <c r="B2" s="72"/>
      <c r="C2" s="72"/>
      <c r="D2" s="72"/>
      <c r="E2" s="72"/>
      <c r="F2" s="72"/>
      <c r="G2" s="72"/>
      <c r="H2" s="72"/>
    </row>
    <row r="3" spans="1:8" ht="16.5" thickBot="1" x14ac:dyDescent="0.3">
      <c r="A3" s="67" t="s">
        <v>83</v>
      </c>
      <c r="B3" s="72"/>
      <c r="C3" s="72"/>
      <c r="D3" s="72"/>
      <c r="E3" s="72"/>
      <c r="F3" s="72"/>
      <c r="G3" s="72"/>
      <c r="H3" s="72"/>
    </row>
    <row r="4" spans="1:8" x14ac:dyDescent="0.25">
      <c r="A4" s="174">
        <v>1</v>
      </c>
      <c r="B4" s="175" t="s">
        <v>160</v>
      </c>
      <c r="C4" s="175"/>
      <c r="D4" s="176"/>
      <c r="E4" s="176"/>
      <c r="F4" s="176"/>
      <c r="G4" s="176"/>
      <c r="H4" s="177"/>
    </row>
    <row r="5" spans="1:8" x14ac:dyDescent="0.25">
      <c r="A5" s="178"/>
      <c r="B5" s="94" t="s">
        <v>167</v>
      </c>
      <c r="C5" s="94"/>
      <c r="D5" s="94" t="s">
        <v>162</v>
      </c>
      <c r="E5" s="94"/>
      <c r="F5" s="94"/>
      <c r="G5" s="94"/>
      <c r="H5" s="179"/>
    </row>
    <row r="6" spans="1:8" x14ac:dyDescent="0.25">
      <c r="A6" s="178"/>
      <c r="B6" s="180">
        <v>2</v>
      </c>
      <c r="C6" s="181"/>
      <c r="D6" s="182">
        <v>250</v>
      </c>
      <c r="E6" s="183"/>
      <c r="F6" s="184" t="s">
        <v>48</v>
      </c>
      <c r="G6" s="184"/>
      <c r="H6" s="185">
        <f>B6*D6</f>
        <v>500</v>
      </c>
    </row>
    <row r="7" spans="1:8" x14ac:dyDescent="0.25">
      <c r="A7" s="178"/>
      <c r="B7" s="186" t="s">
        <v>165</v>
      </c>
      <c r="C7" s="186"/>
      <c r="D7" s="186" t="s">
        <v>163</v>
      </c>
      <c r="E7" s="186"/>
      <c r="F7" s="103" t="s">
        <v>164</v>
      </c>
      <c r="G7" s="105"/>
      <c r="H7" s="187"/>
    </row>
    <row r="8" spans="1:8" x14ac:dyDescent="0.25">
      <c r="A8" s="178"/>
      <c r="B8" s="188">
        <v>52</v>
      </c>
      <c r="C8" s="189"/>
      <c r="D8" s="190">
        <v>2</v>
      </c>
      <c r="E8" s="181"/>
      <c r="F8" s="190">
        <v>3</v>
      </c>
      <c r="G8" s="181"/>
      <c r="H8" s="179"/>
    </row>
    <row r="9" spans="1:8" x14ac:dyDescent="0.25">
      <c r="A9" s="178"/>
      <c r="B9" s="191"/>
      <c r="C9" s="94"/>
      <c r="D9" s="94"/>
      <c r="E9" s="94"/>
      <c r="F9" s="186" t="s">
        <v>49</v>
      </c>
      <c r="G9" s="186"/>
      <c r="H9" s="192">
        <f>B8*D8*F8</f>
        <v>312</v>
      </c>
    </row>
    <row r="10" spans="1:8" x14ac:dyDescent="0.25">
      <c r="A10" s="178"/>
      <c r="B10" s="94"/>
      <c r="C10" s="94"/>
      <c r="D10" s="94"/>
      <c r="E10" s="94"/>
      <c r="F10" s="94" t="s">
        <v>47</v>
      </c>
      <c r="G10" s="94"/>
      <c r="H10" s="193"/>
    </row>
    <row r="11" spans="1:8" x14ac:dyDescent="0.25">
      <c r="A11" s="178"/>
      <c r="B11" s="186" t="s">
        <v>63</v>
      </c>
      <c r="C11" s="163"/>
      <c r="D11" s="194"/>
      <c r="E11" s="189"/>
      <c r="F11" s="189"/>
      <c r="G11" s="189"/>
      <c r="H11" s="195"/>
    </row>
    <row r="12" spans="1:8" ht="15.75" thickBot="1" x14ac:dyDescent="0.3">
      <c r="A12" s="196"/>
      <c r="B12" s="197" t="s">
        <v>50</v>
      </c>
      <c r="C12" s="198"/>
      <c r="D12" s="198"/>
      <c r="E12" s="198"/>
      <c r="F12" s="198"/>
      <c r="G12" s="198"/>
      <c r="H12" s="131">
        <f>H6+H9+H10</f>
        <v>812</v>
      </c>
    </row>
    <row r="13" spans="1:8" x14ac:dyDescent="0.25">
      <c r="A13" s="174">
        <v>2</v>
      </c>
      <c r="B13" s="175" t="s">
        <v>160</v>
      </c>
      <c r="C13" s="175"/>
      <c r="D13" s="176"/>
      <c r="E13" s="176"/>
      <c r="F13" s="176"/>
      <c r="G13" s="176"/>
      <c r="H13" s="177"/>
    </row>
    <row r="14" spans="1:8" x14ac:dyDescent="0.25">
      <c r="A14" s="178"/>
      <c r="B14" s="94" t="s">
        <v>167</v>
      </c>
      <c r="C14" s="94"/>
      <c r="D14" s="94" t="s">
        <v>162</v>
      </c>
      <c r="E14" s="94"/>
      <c r="F14" s="94"/>
      <c r="G14" s="94"/>
      <c r="H14" s="179"/>
    </row>
    <row r="15" spans="1:8" x14ac:dyDescent="0.25">
      <c r="A15" s="178"/>
      <c r="B15" s="180"/>
      <c r="C15" s="181"/>
      <c r="D15" s="199"/>
      <c r="E15" s="189"/>
      <c r="F15" s="200" t="s">
        <v>48</v>
      </c>
      <c r="G15" s="200"/>
      <c r="H15" s="201">
        <f>B15*D15</f>
        <v>0</v>
      </c>
    </row>
    <row r="16" spans="1:8" x14ac:dyDescent="0.25">
      <c r="A16" s="178"/>
      <c r="B16" s="186" t="s">
        <v>165</v>
      </c>
      <c r="C16" s="186"/>
      <c r="D16" s="186" t="s">
        <v>163</v>
      </c>
      <c r="E16" s="186"/>
      <c r="F16" s="103" t="s">
        <v>164</v>
      </c>
      <c r="G16" s="105"/>
      <c r="H16" s="187"/>
    </row>
    <row r="17" spans="1:8" x14ac:dyDescent="0.25">
      <c r="A17" s="178"/>
      <c r="B17" s="202"/>
      <c r="C17" s="189"/>
      <c r="D17" s="203"/>
      <c r="E17" s="204"/>
      <c r="F17" s="203"/>
      <c r="G17" s="204"/>
      <c r="H17" s="179"/>
    </row>
    <row r="18" spans="1:8" x14ac:dyDescent="0.25">
      <c r="A18" s="178"/>
      <c r="B18" s="191"/>
      <c r="C18" s="94"/>
      <c r="D18" s="94"/>
      <c r="E18" s="94"/>
      <c r="F18" s="186" t="s">
        <v>49</v>
      </c>
      <c r="G18" s="205"/>
      <c r="H18" s="192">
        <f>B17*D17*F17</f>
        <v>0</v>
      </c>
    </row>
    <row r="19" spans="1:8" x14ac:dyDescent="0.25">
      <c r="A19" s="178"/>
      <c r="B19" s="94"/>
      <c r="C19" s="94"/>
      <c r="D19" s="94"/>
      <c r="E19" s="94"/>
      <c r="F19" s="94" t="s">
        <v>47</v>
      </c>
      <c r="G19" s="94"/>
      <c r="H19" s="193"/>
    </row>
    <row r="20" spans="1:8" x14ac:dyDescent="0.25">
      <c r="A20" s="178"/>
      <c r="B20" s="186" t="s">
        <v>63</v>
      </c>
      <c r="C20" s="206"/>
      <c r="D20" s="194"/>
      <c r="E20" s="189"/>
      <c r="F20" s="189"/>
      <c r="G20" s="189"/>
      <c r="H20" s="195"/>
    </row>
    <row r="21" spans="1:8" ht="15.75" thickBot="1" x14ac:dyDescent="0.3">
      <c r="A21" s="196"/>
      <c r="B21" s="197" t="s">
        <v>50</v>
      </c>
      <c r="C21" s="198"/>
      <c r="D21" s="198"/>
      <c r="E21" s="198"/>
      <c r="F21" s="198"/>
      <c r="G21" s="198"/>
      <c r="H21" s="131">
        <f>H15+H18+H19</f>
        <v>0</v>
      </c>
    </row>
    <row r="22" spans="1:8" x14ac:dyDescent="0.25">
      <c r="A22" s="174">
        <v>3</v>
      </c>
      <c r="B22" s="175" t="s">
        <v>160</v>
      </c>
      <c r="C22" s="175"/>
      <c r="D22" s="176"/>
      <c r="E22" s="176"/>
      <c r="F22" s="176"/>
      <c r="G22" s="176"/>
      <c r="H22" s="177"/>
    </row>
    <row r="23" spans="1:8" x14ac:dyDescent="0.25">
      <c r="A23" s="178"/>
      <c r="B23" s="94" t="s">
        <v>167</v>
      </c>
      <c r="C23" s="94"/>
      <c r="D23" s="94" t="s">
        <v>162</v>
      </c>
      <c r="E23" s="94"/>
      <c r="F23" s="94"/>
      <c r="G23" s="94"/>
      <c r="H23" s="179"/>
    </row>
    <row r="24" spans="1:8" x14ac:dyDescent="0.25">
      <c r="A24" s="178"/>
      <c r="B24" s="180"/>
      <c r="C24" s="181"/>
      <c r="D24" s="199"/>
      <c r="E24" s="189"/>
      <c r="F24" s="200" t="s">
        <v>48</v>
      </c>
      <c r="G24" s="200"/>
      <c r="H24" s="201">
        <f>B24*D24</f>
        <v>0</v>
      </c>
    </row>
    <row r="25" spans="1:8" x14ac:dyDescent="0.25">
      <c r="A25" s="178"/>
      <c r="B25" s="186" t="s">
        <v>165</v>
      </c>
      <c r="C25" s="186"/>
      <c r="D25" s="186" t="s">
        <v>168</v>
      </c>
      <c r="E25" s="186"/>
      <c r="F25" s="103" t="s">
        <v>164</v>
      </c>
      <c r="G25" s="105"/>
      <c r="H25" s="207"/>
    </row>
    <row r="26" spans="1:8" x14ac:dyDescent="0.25">
      <c r="A26" s="178"/>
      <c r="B26" s="208"/>
      <c r="C26" s="209"/>
      <c r="D26" s="210"/>
      <c r="E26" s="211"/>
      <c r="F26" s="210"/>
      <c r="G26" s="211"/>
      <c r="H26" s="212"/>
    </row>
    <row r="27" spans="1:8" x14ac:dyDescent="0.25">
      <c r="A27" s="178"/>
      <c r="B27" s="191"/>
      <c r="C27" s="213"/>
      <c r="D27" s="213"/>
      <c r="E27" s="213"/>
      <c r="F27" s="186" t="s">
        <v>49</v>
      </c>
      <c r="G27" s="205"/>
      <c r="H27" s="192">
        <f>B26*D26*F26</f>
        <v>0</v>
      </c>
    </row>
    <row r="28" spans="1:8" x14ac:dyDescent="0.25">
      <c r="A28" s="178"/>
      <c r="B28" s="213"/>
      <c r="C28" s="213"/>
      <c r="D28" s="213"/>
      <c r="E28" s="213"/>
      <c r="F28" s="94" t="s">
        <v>47</v>
      </c>
      <c r="G28" s="94"/>
      <c r="H28" s="193"/>
    </row>
    <row r="29" spans="1:8" x14ac:dyDescent="0.25">
      <c r="A29" s="178"/>
      <c r="B29" s="186" t="s">
        <v>63</v>
      </c>
      <c r="C29" s="206"/>
      <c r="D29" s="194"/>
      <c r="E29" s="209"/>
      <c r="F29" s="209"/>
      <c r="G29" s="209"/>
      <c r="H29" s="195"/>
    </row>
    <row r="30" spans="1:8" ht="15.75" thickBot="1" x14ac:dyDescent="0.3">
      <c r="A30" s="196"/>
      <c r="B30" s="197" t="s">
        <v>50</v>
      </c>
      <c r="C30" s="214"/>
      <c r="D30" s="214"/>
      <c r="E30" s="214"/>
      <c r="F30" s="214"/>
      <c r="G30" s="214"/>
      <c r="H30" s="131">
        <f>H24+H27+H28</f>
        <v>0</v>
      </c>
    </row>
    <row r="31" spans="1:8" x14ac:dyDescent="0.25">
      <c r="A31" s="174">
        <v>4</v>
      </c>
      <c r="B31" s="175" t="s">
        <v>160</v>
      </c>
      <c r="C31" s="175"/>
      <c r="D31" s="176"/>
      <c r="E31" s="176"/>
      <c r="F31" s="176"/>
      <c r="G31" s="176"/>
      <c r="H31" s="215"/>
    </row>
    <row r="32" spans="1:8" x14ac:dyDescent="0.25">
      <c r="A32" s="178"/>
      <c r="B32" s="94" t="s">
        <v>161</v>
      </c>
      <c r="C32" s="94"/>
      <c r="D32" s="94" t="s">
        <v>162</v>
      </c>
      <c r="E32" s="94"/>
      <c r="F32" s="94"/>
      <c r="G32" s="94"/>
      <c r="H32" s="212"/>
    </row>
    <row r="33" spans="1:8" x14ac:dyDescent="0.25">
      <c r="A33" s="178"/>
      <c r="B33" s="189"/>
      <c r="C33" s="189"/>
      <c r="D33" s="199"/>
      <c r="E33" s="189"/>
      <c r="F33" s="200" t="s">
        <v>48</v>
      </c>
      <c r="G33" s="200"/>
      <c r="H33" s="216">
        <f>B33*D33</f>
        <v>0</v>
      </c>
    </row>
    <row r="34" spans="1:8" x14ac:dyDescent="0.25">
      <c r="A34" s="178"/>
      <c r="B34" s="186" t="s">
        <v>166</v>
      </c>
      <c r="C34" s="186"/>
      <c r="D34" s="186" t="s">
        <v>163</v>
      </c>
      <c r="E34" s="186"/>
      <c r="F34" s="103" t="s">
        <v>164</v>
      </c>
      <c r="G34" s="105"/>
      <c r="H34" s="207"/>
    </row>
    <row r="35" spans="1:8" x14ac:dyDescent="0.25">
      <c r="A35" s="178"/>
      <c r="B35" s="208"/>
      <c r="C35" s="209"/>
      <c r="D35" s="217"/>
      <c r="E35" s="209"/>
      <c r="F35" s="217"/>
      <c r="G35" s="209"/>
      <c r="H35" s="212"/>
    </row>
    <row r="36" spans="1:8" x14ac:dyDescent="0.25">
      <c r="A36" s="178"/>
      <c r="B36" s="191"/>
      <c r="C36" s="213"/>
      <c r="D36" s="213"/>
      <c r="E36" s="213"/>
      <c r="F36" s="186" t="s">
        <v>49</v>
      </c>
      <c r="G36" s="205"/>
      <c r="H36" s="192">
        <f>B35*D35*F35</f>
        <v>0</v>
      </c>
    </row>
    <row r="37" spans="1:8" x14ac:dyDescent="0.25">
      <c r="A37" s="178"/>
      <c r="B37" s="213"/>
      <c r="C37" s="213"/>
      <c r="D37" s="213"/>
      <c r="E37" s="213"/>
      <c r="F37" s="94" t="s">
        <v>47</v>
      </c>
      <c r="G37" s="94"/>
      <c r="H37" s="193"/>
    </row>
    <row r="38" spans="1:8" x14ac:dyDescent="0.25">
      <c r="A38" s="178"/>
      <c r="B38" s="186" t="s">
        <v>63</v>
      </c>
      <c r="C38" s="163"/>
      <c r="D38" s="194"/>
      <c r="E38" s="209"/>
      <c r="F38" s="209"/>
      <c r="G38" s="209"/>
      <c r="H38" s="195"/>
    </row>
    <row r="39" spans="1:8" ht="15.75" thickBot="1" x14ac:dyDescent="0.3">
      <c r="A39" s="196"/>
      <c r="B39" s="197" t="s">
        <v>50</v>
      </c>
      <c r="C39" s="214"/>
      <c r="D39" s="214"/>
      <c r="E39" s="214"/>
      <c r="F39" s="214"/>
      <c r="G39" s="214"/>
      <c r="H39" s="131">
        <f>H33+H36+H37</f>
        <v>0</v>
      </c>
    </row>
    <row r="40" spans="1:8" x14ac:dyDescent="0.25">
      <c r="A40" s="174">
        <v>5</v>
      </c>
      <c r="B40" s="175" t="s">
        <v>160</v>
      </c>
      <c r="C40" s="175"/>
      <c r="D40" s="176"/>
      <c r="E40" s="176"/>
      <c r="F40" s="176"/>
      <c r="G40" s="176"/>
      <c r="H40" s="215"/>
    </row>
    <row r="41" spans="1:8" x14ac:dyDescent="0.25">
      <c r="A41" s="178"/>
      <c r="B41" s="94" t="s">
        <v>167</v>
      </c>
      <c r="C41" s="94"/>
      <c r="D41" s="94" t="s">
        <v>162</v>
      </c>
      <c r="E41" s="94"/>
      <c r="F41" s="94"/>
      <c r="G41" s="94"/>
      <c r="H41" s="212"/>
    </row>
    <row r="42" spans="1:8" x14ac:dyDescent="0.25">
      <c r="A42" s="178"/>
      <c r="B42" s="189"/>
      <c r="C42" s="189"/>
      <c r="D42" s="199"/>
      <c r="E42" s="189"/>
      <c r="F42" s="200" t="s">
        <v>48</v>
      </c>
      <c r="G42" s="200"/>
      <c r="H42" s="216">
        <f>B42*D42</f>
        <v>0</v>
      </c>
    </row>
    <row r="43" spans="1:8" x14ac:dyDescent="0.25">
      <c r="A43" s="178"/>
      <c r="B43" s="186" t="s">
        <v>166</v>
      </c>
      <c r="C43" s="186"/>
      <c r="D43" s="186" t="s">
        <v>163</v>
      </c>
      <c r="E43" s="186"/>
      <c r="F43" s="103" t="s">
        <v>164</v>
      </c>
      <c r="G43" s="105"/>
      <c r="H43" s="207"/>
    </row>
    <row r="44" spans="1:8" x14ac:dyDescent="0.25">
      <c r="A44" s="178"/>
      <c r="B44" s="202"/>
      <c r="C44" s="189"/>
      <c r="D44" s="218"/>
      <c r="E44" s="189"/>
      <c r="F44" s="218"/>
      <c r="G44" s="189"/>
      <c r="H44" s="212"/>
    </row>
    <row r="45" spans="1:8" x14ac:dyDescent="0.25">
      <c r="A45" s="178"/>
      <c r="B45" s="191"/>
      <c r="C45" s="213"/>
      <c r="D45" s="213"/>
      <c r="E45" s="213"/>
      <c r="F45" s="186" t="s">
        <v>49</v>
      </c>
      <c r="G45" s="205"/>
      <c r="H45" s="192">
        <f>B44*D44*F44</f>
        <v>0</v>
      </c>
    </row>
    <row r="46" spans="1:8" x14ac:dyDescent="0.25">
      <c r="A46" s="178"/>
      <c r="B46" s="213"/>
      <c r="C46" s="213"/>
      <c r="D46" s="213"/>
      <c r="E46" s="213"/>
      <c r="F46" s="94" t="s">
        <v>47</v>
      </c>
      <c r="G46" s="94"/>
      <c r="H46" s="193"/>
    </row>
    <row r="47" spans="1:8" x14ac:dyDescent="0.25">
      <c r="A47" s="178"/>
      <c r="B47" s="186" t="s">
        <v>63</v>
      </c>
      <c r="C47" s="206"/>
      <c r="D47" s="194"/>
      <c r="E47" s="209"/>
      <c r="F47" s="209"/>
      <c r="G47" s="209"/>
      <c r="H47" s="195"/>
    </row>
    <row r="48" spans="1:8" ht="15.75" thickBot="1" x14ac:dyDescent="0.3">
      <c r="A48" s="196"/>
      <c r="B48" s="197" t="s">
        <v>50</v>
      </c>
      <c r="C48" s="214"/>
      <c r="D48" s="214"/>
      <c r="E48" s="214"/>
      <c r="F48" s="214"/>
      <c r="G48" s="214"/>
      <c r="H48" s="131">
        <f>H42+H45+H46</f>
        <v>0</v>
      </c>
    </row>
    <row r="49" spans="1:8" x14ac:dyDescent="0.25">
      <c r="A49" s="174">
        <v>6</v>
      </c>
      <c r="B49" s="175" t="s">
        <v>160</v>
      </c>
      <c r="C49" s="175"/>
      <c r="D49" s="176"/>
      <c r="E49" s="176"/>
      <c r="F49" s="176"/>
      <c r="G49" s="176"/>
      <c r="H49" s="177"/>
    </row>
    <row r="50" spans="1:8" x14ac:dyDescent="0.25">
      <c r="A50" s="178"/>
      <c r="B50" s="94" t="s">
        <v>167</v>
      </c>
      <c r="C50" s="94"/>
      <c r="D50" s="94" t="s">
        <v>162</v>
      </c>
      <c r="E50" s="94"/>
      <c r="F50" s="94"/>
      <c r="G50" s="94"/>
      <c r="H50" s="179"/>
    </row>
    <row r="51" spans="1:8" x14ac:dyDescent="0.25">
      <c r="A51" s="178"/>
      <c r="B51" s="189"/>
      <c r="C51" s="189"/>
      <c r="D51" s="199"/>
      <c r="E51" s="189"/>
      <c r="F51" s="200" t="s">
        <v>48</v>
      </c>
      <c r="G51" s="200"/>
      <c r="H51" s="201">
        <f>B51*D51</f>
        <v>0</v>
      </c>
    </row>
    <row r="52" spans="1:8" x14ac:dyDescent="0.25">
      <c r="A52" s="178"/>
      <c r="B52" s="186" t="s">
        <v>165</v>
      </c>
      <c r="C52" s="186"/>
      <c r="D52" s="186" t="s">
        <v>163</v>
      </c>
      <c r="E52" s="186"/>
      <c r="F52" s="103" t="s">
        <v>164</v>
      </c>
      <c r="G52" s="105"/>
      <c r="H52" s="187"/>
    </row>
    <row r="53" spans="1:8" x14ac:dyDescent="0.25">
      <c r="A53" s="178"/>
      <c r="B53" s="202"/>
      <c r="C53" s="189"/>
      <c r="D53" s="218"/>
      <c r="E53" s="189"/>
      <c r="F53" s="218"/>
      <c r="G53" s="189"/>
      <c r="H53" s="179"/>
    </row>
    <row r="54" spans="1:8" x14ac:dyDescent="0.25">
      <c r="A54" s="178"/>
      <c r="B54" s="191"/>
      <c r="C54" s="213"/>
      <c r="D54" s="213"/>
      <c r="E54" s="213"/>
      <c r="F54" s="186" t="s">
        <v>49</v>
      </c>
      <c r="G54" s="205"/>
      <c r="H54" s="192">
        <f>B53*D53*F53</f>
        <v>0</v>
      </c>
    </row>
    <row r="55" spans="1:8" x14ac:dyDescent="0.25">
      <c r="A55" s="178"/>
      <c r="B55" s="213"/>
      <c r="C55" s="213"/>
      <c r="D55" s="213"/>
      <c r="E55" s="213"/>
      <c r="F55" s="94" t="s">
        <v>47</v>
      </c>
      <c r="G55" s="94"/>
      <c r="H55" s="193"/>
    </row>
    <row r="56" spans="1:8" x14ac:dyDescent="0.25">
      <c r="A56" s="178"/>
      <c r="B56" s="110" t="s">
        <v>63</v>
      </c>
      <c r="C56" s="112"/>
      <c r="D56" s="194"/>
      <c r="E56" s="209"/>
      <c r="F56" s="209"/>
      <c r="G56" s="209"/>
      <c r="H56" s="195"/>
    </row>
    <row r="57" spans="1:8" ht="15.75" thickBot="1" x14ac:dyDescent="0.3">
      <c r="A57" s="196"/>
      <c r="B57" s="197" t="s">
        <v>50</v>
      </c>
      <c r="C57" s="214"/>
      <c r="D57" s="214"/>
      <c r="E57" s="214"/>
      <c r="F57" s="214"/>
      <c r="G57" s="214"/>
      <c r="H57" s="131">
        <f>H51+H54+H55</f>
        <v>0</v>
      </c>
    </row>
    <row r="58" spans="1:8" x14ac:dyDescent="0.25">
      <c r="A58" s="174">
        <v>7</v>
      </c>
      <c r="B58" s="175" t="s">
        <v>160</v>
      </c>
      <c r="C58" s="175"/>
      <c r="D58" s="176"/>
      <c r="E58" s="176"/>
      <c r="F58" s="176"/>
      <c r="G58" s="176"/>
      <c r="H58" s="177"/>
    </row>
    <row r="59" spans="1:8" x14ac:dyDescent="0.25">
      <c r="A59" s="178"/>
      <c r="B59" s="94" t="s">
        <v>167</v>
      </c>
      <c r="C59" s="94"/>
      <c r="D59" s="94" t="s">
        <v>162</v>
      </c>
      <c r="E59" s="94"/>
      <c r="F59" s="94"/>
      <c r="G59" s="94"/>
      <c r="H59" s="179"/>
    </row>
    <row r="60" spans="1:8" x14ac:dyDescent="0.25">
      <c r="A60" s="178"/>
      <c r="B60" s="189"/>
      <c r="C60" s="189"/>
      <c r="D60" s="199"/>
      <c r="E60" s="189"/>
      <c r="F60" s="200" t="s">
        <v>48</v>
      </c>
      <c r="G60" s="200"/>
      <c r="H60" s="201">
        <f>B60*D60</f>
        <v>0</v>
      </c>
    </row>
    <row r="61" spans="1:8" x14ac:dyDescent="0.25">
      <c r="A61" s="178"/>
      <c r="B61" s="186" t="s">
        <v>166</v>
      </c>
      <c r="C61" s="186"/>
      <c r="D61" s="186" t="s">
        <v>163</v>
      </c>
      <c r="E61" s="186"/>
      <c r="F61" s="103" t="s">
        <v>164</v>
      </c>
      <c r="G61" s="105"/>
      <c r="H61" s="187"/>
    </row>
    <row r="62" spans="1:8" x14ac:dyDescent="0.25">
      <c r="A62" s="178"/>
      <c r="B62" s="202"/>
      <c r="C62" s="189"/>
      <c r="D62" s="218"/>
      <c r="E62" s="189"/>
      <c r="F62" s="218"/>
      <c r="G62" s="189"/>
      <c r="H62" s="179"/>
    </row>
    <row r="63" spans="1:8" x14ac:dyDescent="0.25">
      <c r="A63" s="178"/>
      <c r="B63" s="191"/>
      <c r="C63" s="213"/>
      <c r="D63" s="213"/>
      <c r="E63" s="213"/>
      <c r="F63" s="186" t="s">
        <v>49</v>
      </c>
      <c r="G63" s="205"/>
      <c r="H63" s="192">
        <f>B62*D62*F62</f>
        <v>0</v>
      </c>
    </row>
    <row r="64" spans="1:8" x14ac:dyDescent="0.25">
      <c r="A64" s="178"/>
      <c r="B64" s="213"/>
      <c r="C64" s="213"/>
      <c r="D64" s="213"/>
      <c r="E64" s="213"/>
      <c r="F64" s="94" t="s">
        <v>47</v>
      </c>
      <c r="G64" s="94"/>
      <c r="H64" s="193"/>
    </row>
    <row r="65" spans="1:8" x14ac:dyDescent="0.25">
      <c r="A65" s="178"/>
      <c r="B65" s="186" t="s">
        <v>63</v>
      </c>
      <c r="C65" s="206"/>
      <c r="D65" s="194"/>
      <c r="E65" s="209"/>
      <c r="F65" s="209"/>
      <c r="G65" s="209"/>
      <c r="H65" s="195"/>
    </row>
    <row r="66" spans="1:8" ht="15.75" thickBot="1" x14ac:dyDescent="0.3">
      <c r="A66" s="196"/>
      <c r="B66" s="197" t="s">
        <v>50</v>
      </c>
      <c r="C66" s="214"/>
      <c r="D66" s="214"/>
      <c r="E66" s="214"/>
      <c r="F66" s="214"/>
      <c r="G66" s="214"/>
      <c r="H66" s="131">
        <f>H60+H63+H64</f>
        <v>0</v>
      </c>
    </row>
    <row r="67" spans="1:8" hidden="1" x14ac:dyDescent="0.25">
      <c r="A67" s="174">
        <v>8</v>
      </c>
      <c r="B67" s="175" t="s">
        <v>160</v>
      </c>
      <c r="C67" s="175"/>
      <c r="D67" s="176"/>
      <c r="E67" s="176"/>
      <c r="F67" s="176"/>
      <c r="G67" s="176"/>
      <c r="H67" s="177"/>
    </row>
    <row r="68" spans="1:8" hidden="1" x14ac:dyDescent="0.25">
      <c r="A68" s="178"/>
      <c r="B68" s="94" t="s">
        <v>167</v>
      </c>
      <c r="C68" s="94"/>
      <c r="D68" s="94" t="s">
        <v>162</v>
      </c>
      <c r="E68" s="94"/>
      <c r="F68" s="94"/>
      <c r="G68" s="94"/>
      <c r="H68" s="179"/>
    </row>
    <row r="69" spans="1:8" hidden="1" x14ac:dyDescent="0.25">
      <c r="A69" s="178"/>
      <c r="B69" s="189"/>
      <c r="C69" s="189"/>
      <c r="D69" s="199"/>
      <c r="E69" s="189"/>
      <c r="F69" s="200" t="s">
        <v>48</v>
      </c>
      <c r="G69" s="200"/>
      <c r="H69" s="201">
        <f>B69*D69</f>
        <v>0</v>
      </c>
    </row>
    <row r="70" spans="1:8" hidden="1" x14ac:dyDescent="0.25">
      <c r="A70" s="178"/>
      <c r="B70" s="186" t="s">
        <v>169</v>
      </c>
      <c r="C70" s="186"/>
      <c r="D70" s="186" t="s">
        <v>163</v>
      </c>
      <c r="E70" s="186"/>
      <c r="F70" s="103" t="s">
        <v>164</v>
      </c>
      <c r="G70" s="105"/>
      <c r="H70" s="187"/>
    </row>
    <row r="71" spans="1:8" hidden="1" x14ac:dyDescent="0.25">
      <c r="A71" s="178"/>
      <c r="B71" s="202"/>
      <c r="C71" s="189"/>
      <c r="D71" s="218"/>
      <c r="E71" s="189"/>
      <c r="F71" s="218"/>
      <c r="G71" s="189"/>
      <c r="H71" s="179"/>
    </row>
    <row r="72" spans="1:8" hidden="1" x14ac:dyDescent="0.25">
      <c r="A72" s="178"/>
      <c r="B72" s="94"/>
      <c r="C72" s="94"/>
      <c r="D72" s="94"/>
      <c r="E72" s="94"/>
      <c r="F72" s="186" t="s">
        <v>49</v>
      </c>
      <c r="G72" s="186"/>
      <c r="H72" s="192">
        <f>B71*D71*F71</f>
        <v>0</v>
      </c>
    </row>
    <row r="73" spans="1:8" hidden="1" x14ac:dyDescent="0.25">
      <c r="A73" s="178"/>
      <c r="B73" s="94"/>
      <c r="C73" s="94"/>
      <c r="D73" s="94"/>
      <c r="E73" s="94"/>
      <c r="F73" s="94" t="s">
        <v>47</v>
      </c>
      <c r="G73" s="94"/>
      <c r="H73" s="193"/>
    </row>
    <row r="74" spans="1:8" hidden="1" x14ac:dyDescent="0.25">
      <c r="A74" s="178"/>
      <c r="B74" s="186" t="s">
        <v>63</v>
      </c>
      <c r="C74" s="163"/>
      <c r="D74" s="189"/>
      <c r="E74" s="189"/>
      <c r="F74" s="189"/>
      <c r="G74" s="189"/>
      <c r="H74" s="195"/>
    </row>
    <row r="75" spans="1:8" ht="15.75" hidden="1" thickBot="1" x14ac:dyDescent="0.3">
      <c r="A75" s="196"/>
      <c r="B75" s="198" t="s">
        <v>50</v>
      </c>
      <c r="C75" s="198"/>
      <c r="D75" s="198"/>
      <c r="E75" s="198"/>
      <c r="F75" s="198"/>
      <c r="G75" s="198"/>
      <c r="H75" s="131">
        <f>H69+H72+H73</f>
        <v>0</v>
      </c>
    </row>
    <row r="76" spans="1:8" ht="19.5" hidden="1" customHeight="1" x14ac:dyDescent="0.25">
      <c r="A76" s="174">
        <v>9</v>
      </c>
      <c r="B76" s="175" t="s">
        <v>160</v>
      </c>
      <c r="C76" s="175"/>
      <c r="D76" s="176"/>
      <c r="E76" s="176"/>
      <c r="F76" s="176"/>
      <c r="G76" s="176"/>
      <c r="H76" s="177"/>
    </row>
    <row r="77" spans="1:8" hidden="1" x14ac:dyDescent="0.25">
      <c r="A77" s="178"/>
      <c r="B77" s="94" t="s">
        <v>167</v>
      </c>
      <c r="C77" s="94"/>
      <c r="D77" s="94" t="s">
        <v>162</v>
      </c>
      <c r="E77" s="94"/>
      <c r="F77" s="94"/>
      <c r="G77" s="94"/>
      <c r="H77" s="179"/>
    </row>
    <row r="78" spans="1:8" hidden="1" x14ac:dyDescent="0.25">
      <c r="A78" s="178"/>
      <c r="B78" s="189"/>
      <c r="C78" s="189"/>
      <c r="D78" s="199"/>
      <c r="E78" s="189"/>
      <c r="F78" s="200" t="s">
        <v>48</v>
      </c>
      <c r="G78" s="200"/>
      <c r="H78" s="201">
        <f>B78*D78</f>
        <v>0</v>
      </c>
    </row>
    <row r="79" spans="1:8" hidden="1" x14ac:dyDescent="0.25">
      <c r="A79" s="178"/>
      <c r="B79" s="186" t="s">
        <v>169</v>
      </c>
      <c r="C79" s="186"/>
      <c r="D79" s="186" t="s">
        <v>163</v>
      </c>
      <c r="E79" s="186"/>
      <c r="F79" s="103" t="s">
        <v>164</v>
      </c>
      <c r="G79" s="105"/>
      <c r="H79" s="187"/>
    </row>
    <row r="80" spans="1:8" hidden="1" x14ac:dyDescent="0.25">
      <c r="A80" s="178"/>
      <c r="B80" s="202"/>
      <c r="C80" s="189"/>
      <c r="D80" s="218"/>
      <c r="E80" s="189"/>
      <c r="F80" s="218"/>
      <c r="G80" s="189"/>
      <c r="H80" s="179"/>
    </row>
    <row r="81" spans="1:8" hidden="1" x14ac:dyDescent="0.25">
      <c r="A81" s="178"/>
      <c r="B81" s="94"/>
      <c r="C81" s="94"/>
      <c r="D81" s="94"/>
      <c r="E81" s="94"/>
      <c r="F81" s="186" t="s">
        <v>49</v>
      </c>
      <c r="G81" s="186"/>
      <c r="H81" s="192">
        <f>B80*D80*F80</f>
        <v>0</v>
      </c>
    </row>
    <row r="82" spans="1:8" hidden="1" x14ac:dyDescent="0.25">
      <c r="A82" s="178"/>
      <c r="B82" s="94"/>
      <c r="C82" s="94"/>
      <c r="D82" s="94"/>
      <c r="E82" s="94"/>
      <c r="F82" s="94" t="s">
        <v>47</v>
      </c>
      <c r="G82" s="94"/>
      <c r="H82" s="193"/>
    </row>
    <row r="83" spans="1:8" hidden="1" x14ac:dyDescent="0.25">
      <c r="A83" s="178"/>
      <c r="B83" s="186" t="s">
        <v>63</v>
      </c>
      <c r="C83" s="163"/>
      <c r="D83" s="189"/>
      <c r="E83" s="189"/>
      <c r="F83" s="189"/>
      <c r="G83" s="189"/>
      <c r="H83" s="195"/>
    </row>
    <row r="84" spans="1:8" ht="15.75" hidden="1" thickBot="1" x14ac:dyDescent="0.3">
      <c r="A84" s="196"/>
      <c r="B84" s="197" t="s">
        <v>50</v>
      </c>
      <c r="C84" s="197"/>
      <c r="D84" s="197"/>
      <c r="E84" s="197"/>
      <c r="F84" s="197"/>
      <c r="G84" s="197"/>
      <c r="H84" s="131">
        <f>H78+H81+H82</f>
        <v>0</v>
      </c>
    </row>
    <row r="85" spans="1:8" hidden="1" x14ac:dyDescent="0.25">
      <c r="A85" s="174">
        <v>10</v>
      </c>
      <c r="B85" s="175" t="s">
        <v>160</v>
      </c>
      <c r="C85" s="175"/>
      <c r="D85" s="176"/>
      <c r="E85" s="176"/>
      <c r="F85" s="176"/>
      <c r="G85" s="176"/>
      <c r="H85" s="177"/>
    </row>
    <row r="86" spans="1:8" hidden="1" x14ac:dyDescent="0.25">
      <c r="A86" s="178"/>
      <c r="B86" s="219" t="s">
        <v>167</v>
      </c>
      <c r="C86" s="220"/>
      <c r="D86" s="94" t="s">
        <v>162</v>
      </c>
      <c r="E86" s="94"/>
      <c r="F86" s="94"/>
      <c r="G86" s="94"/>
      <c r="H86" s="179"/>
    </row>
    <row r="87" spans="1:8" hidden="1" x14ac:dyDescent="0.25">
      <c r="A87" s="178"/>
      <c r="B87" s="221"/>
      <c r="C87" s="222"/>
      <c r="D87" s="199"/>
      <c r="E87" s="189"/>
      <c r="F87" s="200" t="s">
        <v>170</v>
      </c>
      <c r="G87" s="200"/>
      <c r="H87" s="201">
        <f>B87*D87</f>
        <v>0</v>
      </c>
    </row>
    <row r="88" spans="1:8" hidden="1" x14ac:dyDescent="0.25">
      <c r="A88" s="178"/>
      <c r="B88" s="186" t="s">
        <v>169</v>
      </c>
      <c r="C88" s="186"/>
      <c r="D88" s="186" t="s">
        <v>163</v>
      </c>
      <c r="E88" s="186"/>
      <c r="F88" s="103" t="s">
        <v>164</v>
      </c>
      <c r="G88" s="105"/>
      <c r="H88" s="187"/>
    </row>
    <row r="89" spans="1:8" hidden="1" x14ac:dyDescent="0.25">
      <c r="A89" s="178"/>
      <c r="B89" s="202"/>
      <c r="C89" s="189"/>
      <c r="D89" s="218"/>
      <c r="E89" s="189"/>
      <c r="F89" s="218"/>
      <c r="G89" s="189"/>
      <c r="H89" s="179"/>
    </row>
    <row r="90" spans="1:8" hidden="1" x14ac:dyDescent="0.25">
      <c r="A90" s="178"/>
      <c r="B90" s="94"/>
      <c r="C90" s="94"/>
      <c r="D90" s="94"/>
      <c r="E90" s="94"/>
      <c r="F90" s="186" t="s">
        <v>49</v>
      </c>
      <c r="G90" s="186"/>
      <c r="H90" s="223">
        <f>B89*D89*F89</f>
        <v>0</v>
      </c>
    </row>
    <row r="91" spans="1:8" hidden="1" x14ac:dyDescent="0.25">
      <c r="A91" s="178"/>
      <c r="B91" s="94"/>
      <c r="C91" s="94"/>
      <c r="D91" s="94"/>
      <c r="E91" s="94"/>
      <c r="F91" s="94" t="s">
        <v>47</v>
      </c>
      <c r="G91" s="94"/>
      <c r="H91" s="224"/>
    </row>
    <row r="92" spans="1:8" hidden="1" x14ac:dyDescent="0.25">
      <c r="A92" s="178"/>
      <c r="B92" s="186" t="s">
        <v>63</v>
      </c>
      <c r="C92" s="163"/>
      <c r="D92" s="194"/>
      <c r="E92" s="209"/>
      <c r="F92" s="209"/>
      <c r="G92" s="209"/>
      <c r="H92" s="195"/>
    </row>
    <row r="93" spans="1:8" ht="15.75" hidden="1" thickBot="1" x14ac:dyDescent="0.3">
      <c r="A93" s="196"/>
      <c r="B93" s="197" t="s">
        <v>50</v>
      </c>
      <c r="C93" s="214"/>
      <c r="D93" s="214"/>
      <c r="E93" s="214"/>
      <c r="F93" s="214"/>
      <c r="G93" s="214"/>
      <c r="H93" s="131">
        <f>H87+H90+H91</f>
        <v>0</v>
      </c>
    </row>
    <row r="94" spans="1:8" x14ac:dyDescent="0.25">
      <c r="A94" s="225"/>
      <c r="B94" s="225"/>
      <c r="C94" s="225"/>
      <c r="D94" s="225"/>
      <c r="E94" s="225"/>
      <c r="F94" s="225"/>
      <c r="G94" s="225"/>
      <c r="H94" s="225"/>
    </row>
    <row r="95" spans="1:8" x14ac:dyDescent="0.25">
      <c r="A95" s="225"/>
      <c r="B95" s="225"/>
      <c r="C95" s="225"/>
      <c r="D95" s="225"/>
      <c r="E95" s="226" t="s">
        <v>51</v>
      </c>
      <c r="F95" s="226"/>
      <c r="G95" s="226"/>
      <c r="H95" s="227">
        <f>H93+H84+H75+H66+H57+H48+H39+H30+H21+H12</f>
        <v>812</v>
      </c>
    </row>
    <row r="96" spans="1:8" x14ac:dyDescent="0.25">
      <c r="A96" s="228"/>
      <c r="B96" s="228"/>
      <c r="C96" s="228"/>
      <c r="D96" s="228"/>
      <c r="E96" s="228"/>
      <c r="F96" s="228"/>
      <c r="G96" s="228"/>
      <c r="H96" s="228"/>
    </row>
    <row r="97" spans="1:8" s="9" customFormat="1" ht="45" customHeight="1" x14ac:dyDescent="0.25">
      <c r="A97" s="229" t="s">
        <v>171</v>
      </c>
      <c r="B97" s="229"/>
      <c r="C97" s="229"/>
      <c r="D97" s="229"/>
      <c r="E97" s="229"/>
      <c r="F97" s="229"/>
      <c r="G97" s="229"/>
      <c r="H97" s="229"/>
    </row>
    <row r="104" spans="1:8" ht="14.45" x14ac:dyDescent="0.3">
      <c r="H104" s="9"/>
    </row>
  </sheetData>
  <sheetProtection password="D05C" sheet="1" objects="1" scenarios="1"/>
  <mergeCells count="173">
    <mergeCell ref="E95:G95"/>
    <mergeCell ref="A97:H97"/>
    <mergeCell ref="A2:H2"/>
    <mergeCell ref="A3:H3"/>
    <mergeCell ref="A85:A93"/>
    <mergeCell ref="D86:E86"/>
    <mergeCell ref="F91:G91"/>
    <mergeCell ref="A76:A84"/>
    <mergeCell ref="B77:C77"/>
    <mergeCell ref="D77:E77"/>
    <mergeCell ref="F82:G82"/>
    <mergeCell ref="A67:A75"/>
    <mergeCell ref="B68:C68"/>
    <mergeCell ref="D83:G83"/>
    <mergeCell ref="D92:G92"/>
    <mergeCell ref="D4:G4"/>
    <mergeCell ref="D13:G13"/>
    <mergeCell ref="D22:G22"/>
    <mergeCell ref="D31:G31"/>
    <mergeCell ref="D40:G40"/>
    <mergeCell ref="D49:G49"/>
    <mergeCell ref="D58:G58"/>
    <mergeCell ref="D67:G67"/>
    <mergeCell ref="A58:A66"/>
    <mergeCell ref="B59:C59"/>
    <mergeCell ref="D59:E59"/>
    <mergeCell ref="F64:G64"/>
    <mergeCell ref="D65:G65"/>
    <mergeCell ref="B63:E64"/>
    <mergeCell ref="B66:G66"/>
    <mergeCell ref="B72:E73"/>
    <mergeCell ref="B56:C56"/>
    <mergeCell ref="A40:A48"/>
    <mergeCell ref="B41:C41"/>
    <mergeCell ref="D41:E41"/>
    <mergeCell ref="F46:G46"/>
    <mergeCell ref="D47:G47"/>
    <mergeCell ref="H40:H41"/>
    <mergeCell ref="F41:G41"/>
    <mergeCell ref="H49:H50"/>
    <mergeCell ref="F50:G50"/>
    <mergeCell ref="A49:A57"/>
    <mergeCell ref="B50:C50"/>
    <mergeCell ref="D50:E50"/>
    <mergeCell ref="F55:G55"/>
    <mergeCell ref="D56:G56"/>
    <mergeCell ref="B51:C51"/>
    <mergeCell ref="D51:E51"/>
    <mergeCell ref="F52:G52"/>
    <mergeCell ref="B57:G57"/>
    <mergeCell ref="B42:C42"/>
    <mergeCell ref="D42:E42"/>
    <mergeCell ref="F43:G43"/>
    <mergeCell ref="H43:H44"/>
    <mergeCell ref="B44:C44"/>
    <mergeCell ref="D44:E44"/>
    <mergeCell ref="F44:G44"/>
    <mergeCell ref="B45:E46"/>
    <mergeCell ref="B48:G48"/>
    <mergeCell ref="A22:A30"/>
    <mergeCell ref="B23:C23"/>
    <mergeCell ref="D23:E23"/>
    <mergeCell ref="F28:G28"/>
    <mergeCell ref="B27:E28"/>
    <mergeCell ref="B30:G30"/>
    <mergeCell ref="A31:A39"/>
    <mergeCell ref="B32:C32"/>
    <mergeCell ref="D32:E32"/>
    <mergeCell ref="F37:G37"/>
    <mergeCell ref="B36:E37"/>
    <mergeCell ref="B39:G39"/>
    <mergeCell ref="D29:G29"/>
    <mergeCell ref="D38:G38"/>
    <mergeCell ref="A4:A12"/>
    <mergeCell ref="A13:A21"/>
    <mergeCell ref="B14:C14"/>
    <mergeCell ref="D14:E14"/>
    <mergeCell ref="F19:G19"/>
    <mergeCell ref="F10:G10"/>
    <mergeCell ref="B5:C5"/>
    <mergeCell ref="D5:E5"/>
    <mergeCell ref="B6:C6"/>
    <mergeCell ref="D6:E6"/>
    <mergeCell ref="F5:G5"/>
    <mergeCell ref="B8:C8"/>
    <mergeCell ref="D8:E8"/>
    <mergeCell ref="B9:E10"/>
    <mergeCell ref="D11:G11"/>
    <mergeCell ref="D20:G20"/>
    <mergeCell ref="F16:G16"/>
    <mergeCell ref="H16:H17"/>
    <mergeCell ref="H22:H23"/>
    <mergeCell ref="F25:G25"/>
    <mergeCell ref="H25:H26"/>
    <mergeCell ref="H4:H5"/>
    <mergeCell ref="H7:H8"/>
    <mergeCell ref="F7:G7"/>
    <mergeCell ref="H13:H14"/>
    <mergeCell ref="B21:G21"/>
    <mergeCell ref="F23:G23"/>
    <mergeCell ref="B24:C24"/>
    <mergeCell ref="D24:E24"/>
    <mergeCell ref="B26:C26"/>
    <mergeCell ref="D26:E26"/>
    <mergeCell ref="F26:G26"/>
    <mergeCell ref="B17:C17"/>
    <mergeCell ref="D17:E17"/>
    <mergeCell ref="F17:G17"/>
    <mergeCell ref="B18:E19"/>
    <mergeCell ref="B12:G12"/>
    <mergeCell ref="F8:G8"/>
    <mergeCell ref="F14:G14"/>
    <mergeCell ref="B15:C15"/>
    <mergeCell ref="D15:E15"/>
    <mergeCell ref="H31:H32"/>
    <mergeCell ref="F32:G32"/>
    <mergeCell ref="B33:C33"/>
    <mergeCell ref="D33:E33"/>
    <mergeCell ref="F34:G34"/>
    <mergeCell ref="H34:H35"/>
    <mergeCell ref="B35:C35"/>
    <mergeCell ref="D35:E35"/>
    <mergeCell ref="F35:G35"/>
    <mergeCell ref="H61:H62"/>
    <mergeCell ref="B62:C62"/>
    <mergeCell ref="D62:E62"/>
    <mergeCell ref="F62:G62"/>
    <mergeCell ref="B75:G75"/>
    <mergeCell ref="H76:H77"/>
    <mergeCell ref="F77:G77"/>
    <mergeCell ref="D69:E69"/>
    <mergeCell ref="F70:G70"/>
    <mergeCell ref="H70:H71"/>
    <mergeCell ref="B71:C71"/>
    <mergeCell ref="D71:E71"/>
    <mergeCell ref="F71:G71"/>
    <mergeCell ref="D76:G76"/>
    <mergeCell ref="B78:C78"/>
    <mergeCell ref="D78:E78"/>
    <mergeCell ref="F79:G79"/>
    <mergeCell ref="H79:H80"/>
    <mergeCell ref="B80:C80"/>
    <mergeCell ref="D80:E80"/>
    <mergeCell ref="F80:G80"/>
    <mergeCell ref="D85:G85"/>
    <mergeCell ref="H52:H53"/>
    <mergeCell ref="B53:C53"/>
    <mergeCell ref="D53:E53"/>
    <mergeCell ref="F53:G53"/>
    <mergeCell ref="B54:E55"/>
    <mergeCell ref="D68:E68"/>
    <mergeCell ref="F73:G73"/>
    <mergeCell ref="D74:G74"/>
    <mergeCell ref="H67:H68"/>
    <mergeCell ref="F68:G68"/>
    <mergeCell ref="B69:C69"/>
    <mergeCell ref="H58:H59"/>
    <mergeCell ref="F59:G59"/>
    <mergeCell ref="B60:C60"/>
    <mergeCell ref="D60:E60"/>
    <mergeCell ref="F61:G61"/>
    <mergeCell ref="B90:E91"/>
    <mergeCell ref="B93:G93"/>
    <mergeCell ref="D87:E87"/>
    <mergeCell ref="F88:G88"/>
    <mergeCell ref="H88:H89"/>
    <mergeCell ref="B89:C89"/>
    <mergeCell ref="D89:E89"/>
    <mergeCell ref="F89:G89"/>
    <mergeCell ref="B81:E82"/>
    <mergeCell ref="B84:G84"/>
    <mergeCell ref="H85:H86"/>
    <mergeCell ref="F86:G86"/>
  </mergeCells>
  <pageMargins left="0.25" right="0.25" top="0.75" bottom="0.25" header="0.3" footer="0.3"/>
  <pageSetup orientation="portrait" r:id="rId1"/>
  <headerFooter>
    <oddHeader>&amp;CU.S.DOT SOLICITATION FOR SMALL BUSINESS INNOVATION RESEARCH PROGRAM
APPENDIX C &amp;G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vt:i4>
      </vt:variant>
    </vt:vector>
  </HeadingPairs>
  <TitlesOfParts>
    <vt:vector size="12" baseType="lpstr">
      <vt:lpstr>C&amp;P_Coversheet</vt:lpstr>
      <vt:lpstr>Checklist</vt:lpstr>
      <vt:lpstr>summary_A</vt:lpstr>
      <vt:lpstr>direct_labor_B</vt:lpstr>
      <vt:lpstr>materials_C</vt:lpstr>
      <vt:lpstr>std_royalt_D</vt:lpstr>
      <vt:lpstr>spec_test_spec_equip_E_</vt:lpstr>
      <vt:lpstr>subs_conslntnt_F</vt:lpstr>
      <vt:lpstr>travel_G</vt:lpstr>
      <vt:lpstr>other_H</vt:lpstr>
      <vt:lpstr>narrative_I</vt:lpstr>
      <vt:lpstr>'C&amp;P_Coversheet'!Print_Area</vt:lpstr>
    </vt:vector>
  </TitlesOfParts>
  <Company>US 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Gerald CTR (VOLPE)</dc:creator>
  <cp:lastModifiedBy>Melissa Wong</cp:lastModifiedBy>
  <cp:lastPrinted>2014-12-22T03:09:23Z</cp:lastPrinted>
  <dcterms:created xsi:type="dcterms:W3CDTF">2013-11-13T15:26:42Z</dcterms:created>
  <dcterms:modified xsi:type="dcterms:W3CDTF">2014-12-23T16:01:01Z</dcterms:modified>
</cp:coreProperties>
</file>